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Major Viktória\Besz\Murakeresztúr útátjáró karb\03_AF\"/>
    </mc:Choice>
  </mc:AlternateContent>
  <bookViews>
    <workbookView xWindow="-15" yWindow="-15" windowWidth="14400" windowHeight="12045"/>
  </bookViews>
  <sheets>
    <sheet name="Nagykanizsa" sheetId="2" r:id="rId1"/>
  </sheets>
  <calcPr calcId="162913"/>
</workbook>
</file>

<file path=xl/calcChain.xml><?xml version="1.0" encoding="utf-8"?>
<calcChain xmlns="http://schemas.openxmlformats.org/spreadsheetml/2006/main">
  <c r="L24" i="2" l="1"/>
  <c r="L22" i="2"/>
  <c r="L19" i="2"/>
  <c r="L18" i="2"/>
  <c r="L13" i="2"/>
  <c r="L8" i="2"/>
  <c r="L11" i="2"/>
  <c r="L26" i="2"/>
  <c r="L16" i="2"/>
  <c r="L6" i="2"/>
  <c r="L7" i="2"/>
  <c r="L14" i="2"/>
  <c r="L15" i="2"/>
  <c r="L17" i="2"/>
  <c r="L25" i="2"/>
  <c r="L2" i="2"/>
  <c r="H3" i="2" l="1"/>
  <c r="L3" i="2" s="1"/>
  <c r="H23" i="2"/>
  <c r="L23" i="2" s="1"/>
  <c r="H12" i="2"/>
  <c r="L12" i="2" s="1"/>
  <c r="H20" i="2"/>
  <c r="L20" i="2" s="1"/>
  <c r="H9" i="2"/>
  <c r="L9" i="2" s="1"/>
  <c r="H21" i="2"/>
  <c r="L21" i="2" s="1"/>
  <c r="H10" i="2"/>
  <c r="L10" i="2" s="1"/>
  <c r="H4" i="2" l="1"/>
  <c r="L4" i="2" s="1"/>
  <c r="L27" i="2" s="1"/>
  <c r="H5" i="2"/>
  <c r="L5" i="2" s="1"/>
</calcChain>
</file>

<file path=xl/sharedStrings.xml><?xml version="1.0" encoding="utf-8"?>
<sst xmlns="http://schemas.openxmlformats.org/spreadsheetml/2006/main" count="75" uniqueCount="49">
  <si>
    <t>sorszám</t>
  </si>
  <si>
    <t xml:space="preserve">Létesítmény
………állomás vagy
……állomásköz
</t>
  </si>
  <si>
    <t xml:space="preserve">Tevékenység helyének meghatározása
...szelvény sz.,
 vagy
…sz. kitérő(k) köz.
</t>
  </si>
  <si>
    <t xml:space="preserve">Feladatok
(munka megnevezése)
</t>
  </si>
  <si>
    <t>A tevékenység valamennyi műszaki paraméterének megadása a költségek kialakításához</t>
  </si>
  <si>
    <t>Egység</t>
  </si>
  <si>
    <t>Mennyiség</t>
  </si>
  <si>
    <t>Közút száma</t>
  </si>
  <si>
    <t>Bontott aszfalt elszállítása</t>
  </si>
  <si>
    <t>m2</t>
  </si>
  <si>
    <t>m3</t>
  </si>
  <si>
    <t>m</t>
  </si>
  <si>
    <t>Murakeresztúr</t>
  </si>
  <si>
    <t>7+78 úá</t>
  </si>
  <si>
    <t>kőbányába vezető út;
út kezelője: Murakereszút önkormányzat</t>
  </si>
  <si>
    <t>Ütemezés</t>
  </si>
  <si>
    <t>db</t>
  </si>
  <si>
    <t>mező</t>
  </si>
  <si>
    <t>vm</t>
  </si>
  <si>
    <t>menetrendi 
vonalszám</t>
  </si>
  <si>
    <t>BODAN elemek bontása</t>
  </si>
  <si>
    <t>hézagnélküli vágány feszültségmentesítése</t>
  </si>
  <si>
    <t>BODAN elemek építése új anyagból</t>
  </si>
  <si>
    <t>AT hegesztések</t>
  </si>
  <si>
    <t>Aszfaltozás</t>
  </si>
  <si>
    <t>Útzár</t>
  </si>
  <si>
    <t>Szegélygerendák kialakítása a BODAN elemekhez</t>
  </si>
  <si>
    <t>BODAN burkolat bontása: bal oldalon külső BODAN elemek, jobb oldalon talpelemes kialakítás (BODAN belsők és sín)</t>
  </si>
  <si>
    <t>Ároktisztítás, padkanyesés</t>
  </si>
  <si>
    <t>Víznyelőrács bontása-építése</t>
  </si>
  <si>
    <t>Szivárgó építése: geotextilbe csavart dréncsővel, zúzottkőből vagy homokos kavicsból kialakított szívótesttel</t>
  </si>
  <si>
    <t>Aszfaltburkolat bontása:  az út teljes szélességében (3m), B1 és B2 vágányok között 1,5m hosszon, illetve a pálya bal és jobb oldalán 7-7 m hosszon</t>
  </si>
  <si>
    <t>Geotextil terítés vágányközbe az ágyazatra 15 m hosszon, síntalphoz rögzítéssel</t>
  </si>
  <si>
    <t>B1 vágány átjáró cseréje alépítményi megerősítéssel</t>
  </si>
  <si>
    <t>B2 vágány átjáró cseréje alépítmény megerősítéssel</t>
  </si>
  <si>
    <t>Vízelvezető árok tisztítása a csatlakozó részeken, padkarendezés</t>
  </si>
  <si>
    <t>Aszfaltburkolat készítése: 8 cm AC 22 kötő és 4 cm AC 11 kopó</t>
  </si>
  <si>
    <t>54. r. hézagnélküli vágány cseréje: vágány bontás, építés új anyagból (LM betonaljak, 54 r. sín, kapcsolószerek, ágyazat)</t>
  </si>
  <si>
    <t>Hegesztések (23. kit. elején)</t>
  </si>
  <si>
    <t xml:space="preserve">Az útátjárókon jellemzően a kavicsbánya forgalma bonyolódik; éjjel nincsen bányaforgalom.
Teljes kizárásos vágányzár ideje: 
2021. szept. 13. 00:00 órától szept. 19. 23:59-ig.
Nappal a vágányokon építési forgalom van. Preferált a vágány bontás-építési munkálatokat éjszaka elvégezni.
A két vágányból a munka teljes időtartama alatt legalább az egyiknek  alkalmasnak kell lennie a munkavonatok közlekedésére (vagyis egyszerre a két vágányt nem lehet felbontani).
FKG vágányszabályozás outsourcing keretből szept. 18-án. Ezért az útátjáró cserét eddig be kell fejezni. Aszfaltozás vágányzár nélkül is végezhető, mindenképpen a vágányszabályozás után. </t>
  </si>
  <si>
    <t>Geokompozit terítés (getextil+georács az SZK1 réteg alá) 5m szélességben, 10m hosszban</t>
  </si>
  <si>
    <t>Alépítmény megerősítés SZK1 réteggel: 20 cm vastagságban, 4 m szélességben, 10 m hosszban</t>
  </si>
  <si>
    <t>1*</t>
  </si>
  <si>
    <t>* Munka határideje: 2021.09.30.</t>
  </si>
  <si>
    <t>A szükséges anyagokat vállalkozó biztosítja.</t>
  </si>
  <si>
    <t>54. r. hagyományos vágány cseréje: vágány bontás, építés új anyagból (LM/V és síndőlés kifuttatásnak LM/1-4 jelű betonaljak, 54 r. sín, kapcsolószerek, ágyazat)</t>
  </si>
  <si>
    <t>Egységár
[nettó Ft]</t>
  </si>
  <si>
    <t>Ajánlati ár
[nettó Ft]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</si>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</sst>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_-* #,##0_-;\-* #,##0_-;_-* &quot;-&quot;??_-;_-@_-"/>
    <numFmt numFmtId="166" formatCode="#,##0_ ;\-#,##0\ 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74">
    <xf numFmtId="0" fontId="0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7" borderId="4" applyNumberFormat="0" applyAlignment="0" applyProtection="0"/>
    <xf numFmtId="0" fontId="10" fillId="7" borderId="4" applyNumberFormat="0" applyAlignment="0" applyProtection="0"/>
    <xf numFmtId="0" fontId="11" fillId="20" borderId="4" applyNumberForma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21" borderId="5" applyNumberFormat="0" applyAlignment="0" applyProtection="0"/>
    <xf numFmtId="0" fontId="12" fillId="21" borderId="5" applyNumberFormat="0" applyAlignment="0" applyProtection="0"/>
    <xf numFmtId="0" fontId="1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0" fillId="7" borderId="4" applyNumberFormat="0" applyAlignment="0" applyProtection="0"/>
    <xf numFmtId="0" fontId="3" fillId="22" borderId="10" applyNumberFormat="0" applyFont="0" applyAlignment="0" applyProtection="0"/>
    <xf numFmtId="0" fontId="3" fillId="22" borderId="10" applyNumberFormat="0" applyFont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2" fillId="20" borderId="11" applyNumberFormat="0" applyAlignment="0" applyProtection="0"/>
    <xf numFmtId="0" fontId="22" fillId="20" borderId="11" applyNumberFormat="0" applyAlignment="0" applyProtection="0"/>
    <xf numFmtId="0" fontId="21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22" borderId="10" applyNumberFormat="0" applyFont="0" applyAlignment="0" applyProtection="0"/>
    <xf numFmtId="0" fontId="22" fillId="20" borderId="11" applyNumberFormat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20" borderId="4" applyNumberFormat="0" applyAlignment="0" applyProtection="0"/>
    <xf numFmtId="0" fontId="11" fillId="20" borderId="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6" fillId="0" borderId="0"/>
    <xf numFmtId="0" fontId="27" fillId="0" borderId="0"/>
    <xf numFmtId="0" fontId="4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0" fillId="7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2" fillId="21" borderId="5" applyNumberFormat="0" applyAlignment="0" applyProtection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3" fillId="22" borderId="10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4" borderId="0" applyNumberFormat="0" applyBorder="0" applyAlignment="0" applyProtection="0"/>
    <xf numFmtId="0" fontId="22" fillId="20" borderId="11" applyNumberFormat="0" applyAlignment="0" applyProtection="0"/>
    <xf numFmtId="0" fontId="17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9" fillId="3" borderId="0" applyNumberFormat="0" applyBorder="0" applyAlignment="0" applyProtection="0"/>
    <xf numFmtId="0" fontId="23" fillId="23" borderId="0" applyNumberFormat="0" applyBorder="0" applyAlignment="0" applyProtection="0"/>
    <xf numFmtId="0" fontId="11" fillId="20" borderId="4" applyNumberFormat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1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13" xfId="0" applyFont="1" applyFill="1" applyBorder="1" applyAlignment="1">
      <alignment horizontal="center" vertical="center" wrapText="1"/>
    </xf>
    <xf numFmtId="0" fontId="30" fillId="0" borderId="13" xfId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textRotation="90" wrapText="1"/>
    </xf>
    <xf numFmtId="0" fontId="29" fillId="0" borderId="0" xfId="0" applyFont="1" applyFill="1" applyBorder="1" applyAlignment="1">
      <alignment horizontal="left" vertical="center"/>
    </xf>
    <xf numFmtId="165" fontId="29" fillId="0" borderId="0" xfId="373" applyNumberFormat="1" applyFont="1" applyFill="1" applyBorder="1" applyAlignment="1">
      <alignment horizontal="center" vertical="center" wrapText="1"/>
    </xf>
    <xf numFmtId="165" fontId="29" fillId="0" borderId="0" xfId="373" applyNumberFormat="1" applyFont="1" applyFill="1" applyAlignment="1">
      <alignment horizontal="center" vertical="center"/>
    </xf>
    <xf numFmtId="165" fontId="29" fillId="0" borderId="28" xfId="373" applyNumberFormat="1" applyFont="1" applyFill="1" applyBorder="1" applyAlignment="1">
      <alignment horizontal="center" vertical="center" wrapText="1"/>
    </xf>
    <xf numFmtId="165" fontId="29" fillId="0" borderId="1" xfId="373" applyNumberFormat="1" applyFont="1" applyFill="1" applyBorder="1" applyAlignment="1">
      <alignment horizontal="center" vertical="center" wrapText="1"/>
    </xf>
    <xf numFmtId="165" fontId="1" fillId="0" borderId="0" xfId="373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1" fontId="30" fillId="0" borderId="13" xfId="3" applyNumberFormat="1" applyFont="1" applyFill="1" applyBorder="1" applyAlignment="1">
      <alignment horizontal="center" vertical="center" wrapText="1"/>
    </xf>
    <xf numFmtId="1" fontId="30" fillId="0" borderId="1" xfId="3" applyNumberFormat="1" applyFont="1" applyFill="1" applyBorder="1" applyAlignment="1">
      <alignment horizontal="center" vertical="center" wrapText="1"/>
    </xf>
    <xf numFmtId="1" fontId="30" fillId="0" borderId="14" xfId="3" applyNumberFormat="1" applyFont="1" applyFill="1" applyBorder="1" applyAlignment="1">
      <alignment horizontal="center" vertical="center" wrapText="1"/>
    </xf>
    <xf numFmtId="166" fontId="29" fillId="0" borderId="28" xfId="373" applyNumberFormat="1" applyFont="1" applyFill="1" applyBorder="1" applyAlignment="1">
      <alignment horizontal="right" vertical="center" wrapText="1"/>
    </xf>
    <xf numFmtId="166" fontId="29" fillId="0" borderId="1" xfId="373" applyNumberFormat="1" applyFont="1" applyFill="1" applyBorder="1" applyAlignment="1">
      <alignment horizontal="right" vertical="center" wrapText="1"/>
    </xf>
    <xf numFmtId="166" fontId="29" fillId="0" borderId="15" xfId="373" applyNumberFormat="1" applyFont="1" applyFill="1" applyBorder="1" applyAlignment="1">
      <alignment horizontal="right" vertical="center" wrapText="1"/>
    </xf>
    <xf numFmtId="166" fontId="1" fillId="0" borderId="17" xfId="373" applyNumberFormat="1" applyFont="1" applyFill="1" applyBorder="1" applyAlignment="1">
      <alignment horizontal="right" vertical="center" wrapText="1"/>
    </xf>
  </cellXfs>
  <cellStyles count="374">
    <cellStyle name="_1_melléklet_Sg_2010_fel_karb" xfId="4"/>
    <cellStyle name="_2010_Bp1" xfId="5"/>
    <cellStyle name="_Sm_2012" xfId="6"/>
    <cellStyle name="_Sm_2013" xfId="7"/>
    <cellStyle name="20% - 1. jelölőszín 2" xfId="8"/>
    <cellStyle name="20% - 1. jelölőszín 3" xfId="9"/>
    <cellStyle name="20% - 1. jelölőszín 4" xfId="331"/>
    <cellStyle name="20% - 2. jelölőszín 2" xfId="10"/>
    <cellStyle name="20% - 2. jelölőszín 3" xfId="11"/>
    <cellStyle name="20% - 2. jelölőszín 4" xfId="332"/>
    <cellStyle name="20% - 3. jelölőszín 2" xfId="12"/>
    <cellStyle name="20% - 3. jelölőszín 3" xfId="13"/>
    <cellStyle name="20% - 3. jelölőszín 4" xfId="333"/>
    <cellStyle name="20% - 4. jelölőszín 2" xfId="14"/>
    <cellStyle name="20% - 4. jelölőszín 3" xfId="15"/>
    <cellStyle name="20% - 4. jelölőszín 4" xfId="334"/>
    <cellStyle name="20% - 5. jelölőszín 2" xfId="16"/>
    <cellStyle name="20% - 5. jelölőszín 3" xfId="17"/>
    <cellStyle name="20% - 5. jelölőszín 4" xfId="335"/>
    <cellStyle name="20% - 6. jelölőszín 2" xfId="18"/>
    <cellStyle name="20% - 6. jelölőszín 3" xfId="19"/>
    <cellStyle name="20% - 6. jelölőszín 4" xfId="336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1. jelölőszín 2" xfId="26"/>
    <cellStyle name="40% - 1. jelölőszín 3" xfId="27"/>
    <cellStyle name="40% - 1. jelölőszín 4" xfId="337"/>
    <cellStyle name="40% - 2. jelölőszín 2" xfId="28"/>
    <cellStyle name="40% - 2. jelölőszín 3" xfId="29"/>
    <cellStyle name="40% - 2. jelölőszín 4" xfId="338"/>
    <cellStyle name="40% - 3. jelölőszín 2" xfId="30"/>
    <cellStyle name="40% - 3. jelölőszín 3" xfId="31"/>
    <cellStyle name="40% - 3. jelölőszín 4" xfId="339"/>
    <cellStyle name="40% - 4. jelölőszín 2" xfId="32"/>
    <cellStyle name="40% - 4. jelölőszín 3" xfId="33"/>
    <cellStyle name="40% - 4. jelölőszín 4" xfId="340"/>
    <cellStyle name="40% - 5. jelölőszín 2" xfId="34"/>
    <cellStyle name="40% - 5. jelölőszín 3" xfId="35"/>
    <cellStyle name="40% - 5. jelölőszín 4" xfId="341"/>
    <cellStyle name="40% - 6. jelölőszín 2" xfId="36"/>
    <cellStyle name="40% - 6. jelölőszín 3" xfId="37"/>
    <cellStyle name="40% - 6. jelölőszín 4" xfId="342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60% - 1. jelölőszín 2" xfId="44"/>
    <cellStyle name="60% - 1. jelölőszín 3" xfId="45"/>
    <cellStyle name="60% - 1. jelölőszín 4" xfId="343"/>
    <cellStyle name="60% - 2. jelölőszín 2" xfId="46"/>
    <cellStyle name="60% - 2. jelölőszín 3" xfId="47"/>
    <cellStyle name="60% - 2. jelölőszín 4" xfId="344"/>
    <cellStyle name="60% - 3. jelölőszín 2" xfId="48"/>
    <cellStyle name="60% - 3. jelölőszín 3" xfId="49"/>
    <cellStyle name="60% - 3. jelölőszín 4" xfId="345"/>
    <cellStyle name="60% - 4. jelölőszín 2" xfId="50"/>
    <cellStyle name="60% - 4. jelölőszín 3" xfId="51"/>
    <cellStyle name="60% - 4. jelölőszín 4" xfId="346"/>
    <cellStyle name="60% - 5. jelölőszín 2" xfId="52"/>
    <cellStyle name="60% - 5. jelölőszín 3" xfId="53"/>
    <cellStyle name="60% - 5. jelölőszín 4" xfId="347"/>
    <cellStyle name="60% - 6. jelölőszín 2" xfId="54"/>
    <cellStyle name="60% - 6. jelölőszín 3" xfId="55"/>
    <cellStyle name="60% - 6. jelölőszín 4" xfId="348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Bad" xfId="68"/>
    <cellStyle name="Bevitel 2" xfId="69"/>
    <cellStyle name="Bevitel 3" xfId="70"/>
    <cellStyle name="Bevitel 4" xfId="349"/>
    <cellStyle name="Calculation" xfId="71"/>
    <cellStyle name="Check Cell" xfId="72"/>
    <cellStyle name="Cím 2" xfId="73"/>
    <cellStyle name="Cím 3" xfId="74"/>
    <cellStyle name="Cím 4" xfId="350"/>
    <cellStyle name="Címsor 1 2" xfId="75"/>
    <cellStyle name="Címsor 1 3" xfId="76"/>
    <cellStyle name="Címsor 1 4" xfId="351"/>
    <cellStyle name="Címsor 2 2" xfId="77"/>
    <cellStyle name="Címsor 2 3" xfId="78"/>
    <cellStyle name="Címsor 2 4" xfId="352"/>
    <cellStyle name="Címsor 3 2" xfId="79"/>
    <cellStyle name="Címsor 3 3" xfId="80"/>
    <cellStyle name="Címsor 3 4" xfId="353"/>
    <cellStyle name="Címsor 4 2" xfId="81"/>
    <cellStyle name="Címsor 4 3" xfId="82"/>
    <cellStyle name="Címsor 4 4" xfId="354"/>
    <cellStyle name="Ellenőrzőcella 2" xfId="83"/>
    <cellStyle name="Ellenőrzőcella 3" xfId="84"/>
    <cellStyle name="Ellenőrzőcella 4" xfId="355"/>
    <cellStyle name="Explanatory Text" xfId="85"/>
    <cellStyle name="Ezres" xfId="373" builtinId="3"/>
    <cellStyle name="Ezres 10" xfId="86"/>
    <cellStyle name="Ezres 10 10" xfId="87"/>
    <cellStyle name="Ezres 10 11" xfId="88"/>
    <cellStyle name="Ezres 10 11 2" xfId="89"/>
    <cellStyle name="Ezres 10 12" xfId="90"/>
    <cellStyle name="Ezres 10 12 2" xfId="91"/>
    <cellStyle name="Ezres 10 13" xfId="92"/>
    <cellStyle name="Ezres 10 2" xfId="93"/>
    <cellStyle name="Ezres 10 2 2" xfId="94"/>
    <cellStyle name="Ezres 10 2 3" xfId="95"/>
    <cellStyle name="Ezres 10 2 4" xfId="96"/>
    <cellStyle name="Ezres 10 2 5" xfId="97"/>
    <cellStyle name="Ezres 10 3" xfId="98"/>
    <cellStyle name="Ezres 10 3 2" xfId="99"/>
    <cellStyle name="Ezres 10 3 3" xfId="100"/>
    <cellStyle name="Ezres 10 3 4" xfId="101"/>
    <cellStyle name="Ezres 10 4" xfId="102"/>
    <cellStyle name="Ezres 10 5" xfId="103"/>
    <cellStyle name="Ezres 10 6" xfId="104"/>
    <cellStyle name="Ezres 10 7" xfId="105"/>
    <cellStyle name="Ezres 10 8" xfId="106"/>
    <cellStyle name="Ezres 10 9" xfId="107"/>
    <cellStyle name="Ezres 11" xfId="108"/>
    <cellStyle name="Ezres 11 2" xfId="109"/>
    <cellStyle name="Ezres 11 3" xfId="110"/>
    <cellStyle name="Ezres 11 4" xfId="111"/>
    <cellStyle name="Ezres 12" xfId="112"/>
    <cellStyle name="Ezres 13" xfId="113"/>
    <cellStyle name="Ezres 13 2" xfId="323"/>
    <cellStyle name="Ezres 13 3" xfId="356"/>
    <cellStyle name="Ezres 14" xfId="114"/>
    <cellStyle name="Ezres 2" xfId="115"/>
    <cellStyle name="Ezres 2 10" xfId="116"/>
    <cellStyle name="Ezres 2 2" xfId="117"/>
    <cellStyle name="Ezres 2 3" xfId="118"/>
    <cellStyle name="Ezres 2 4" xfId="119"/>
    <cellStyle name="Ezres 2 5" xfId="120"/>
    <cellStyle name="Ezres 2 6" xfId="121"/>
    <cellStyle name="Ezres 2 7" xfId="122"/>
    <cellStyle name="Ezres 2 8" xfId="123"/>
    <cellStyle name="Ezres 2 9" xfId="124"/>
    <cellStyle name="Ezres 3" xfId="125"/>
    <cellStyle name="Ezres 4" xfId="126"/>
    <cellStyle name="Ezres 5" xfId="127"/>
    <cellStyle name="Ezres 6" xfId="128"/>
    <cellStyle name="Ezres 7" xfId="129"/>
    <cellStyle name="Ezres 8" xfId="130"/>
    <cellStyle name="Ezres 9" xfId="131"/>
    <cellStyle name="Figyelmeztetés 2" xfId="132"/>
    <cellStyle name="Figyelmeztetés 3" xfId="133"/>
    <cellStyle name="Figyelmeztetés 4" xfId="357"/>
    <cellStyle name="Good" xfId="134"/>
    <cellStyle name="Heading 1" xfId="135"/>
    <cellStyle name="Heading 2" xfId="136"/>
    <cellStyle name="Heading 3" xfId="137"/>
    <cellStyle name="Heading 4" xfId="138"/>
    <cellStyle name="Hivatkozott cella 2" xfId="139"/>
    <cellStyle name="Hivatkozott cella 3" xfId="140"/>
    <cellStyle name="Hivatkozott cella 4" xfId="358"/>
    <cellStyle name="Input" xfId="141"/>
    <cellStyle name="Jegyzet 2" xfId="142"/>
    <cellStyle name="Jegyzet 3" xfId="143"/>
    <cellStyle name="Jegyzet 4" xfId="359"/>
    <cellStyle name="Jelölőszín (1) 2" xfId="144"/>
    <cellStyle name="Jelölőszín (1) 3" xfId="145"/>
    <cellStyle name="Jelölőszín (1) 4" xfId="360"/>
    <cellStyle name="Jelölőszín (2) 2" xfId="146"/>
    <cellStyle name="Jelölőszín (2) 3" xfId="147"/>
    <cellStyle name="Jelölőszín (2) 4" xfId="361"/>
    <cellStyle name="Jelölőszín (3) 2" xfId="148"/>
    <cellStyle name="Jelölőszín (3) 3" xfId="149"/>
    <cellStyle name="Jelölőszín (3) 4" xfId="362"/>
    <cellStyle name="Jelölőszín (4) 2" xfId="150"/>
    <cellStyle name="Jelölőszín (4) 3" xfId="151"/>
    <cellStyle name="Jelölőszín (4) 4" xfId="363"/>
    <cellStyle name="Jelölőszín (5) 2" xfId="152"/>
    <cellStyle name="Jelölőszín (5) 3" xfId="153"/>
    <cellStyle name="Jelölőszín (5) 4" xfId="364"/>
    <cellStyle name="Jelölőszín (6) 2" xfId="154"/>
    <cellStyle name="Jelölőszín (6) 3" xfId="155"/>
    <cellStyle name="Jelölőszín (6) 4" xfId="365"/>
    <cellStyle name="Jó 2" xfId="156"/>
    <cellStyle name="Jó 3" xfId="157"/>
    <cellStyle name="Jó 4" xfId="366"/>
    <cellStyle name="Kimenet 2" xfId="158"/>
    <cellStyle name="Kimenet 3" xfId="159"/>
    <cellStyle name="Kimenet 4" xfId="367"/>
    <cellStyle name="Linked Cell" xfId="160"/>
    <cellStyle name="Magyarázó szöveg 2" xfId="161"/>
    <cellStyle name="Magyarázó szöveg 3" xfId="162"/>
    <cellStyle name="Magyarázó szöveg 4" xfId="368"/>
    <cellStyle name="Neutral" xfId="163"/>
    <cellStyle name="Normál" xfId="0" builtinId="0"/>
    <cellStyle name="Normál 10" xfId="164"/>
    <cellStyle name="Normál 10 2" xfId="2"/>
    <cellStyle name="Normál 11" xfId="165"/>
    <cellStyle name="Normál 12" xfId="166"/>
    <cellStyle name="Normál 13" xfId="326"/>
    <cellStyle name="Normál 14" xfId="1"/>
    <cellStyle name="Normál 15" xfId="328"/>
    <cellStyle name="Normál 16" xfId="329"/>
    <cellStyle name="Normál 19" xfId="167"/>
    <cellStyle name="Normál 2" xfId="168"/>
    <cellStyle name="Normál 2 2" xfId="169"/>
    <cellStyle name="Normál 2 2 2" xfId="170"/>
    <cellStyle name="Normál 2 3" xfId="327"/>
    <cellStyle name="Normál 2_2010 Felújítás" xfId="171"/>
    <cellStyle name="Normál 3" xfId="172"/>
    <cellStyle name="Normál 4" xfId="173"/>
    <cellStyle name="Normál 4 10" xfId="174"/>
    <cellStyle name="Normál 4 11" xfId="175"/>
    <cellStyle name="Normál 4 11 2" xfId="176"/>
    <cellStyle name="Normál 4 12" xfId="177"/>
    <cellStyle name="Normál 4 12 2" xfId="178"/>
    <cellStyle name="Normál 4 13" xfId="179"/>
    <cellStyle name="Normál 4 2" xfId="180"/>
    <cellStyle name="Normál 4 2 2" xfId="181"/>
    <cellStyle name="Normál 4 2 3" xfId="182"/>
    <cellStyle name="Normál 4 2 4" xfId="183"/>
    <cellStyle name="Normál 4 2 5" xfId="184"/>
    <cellStyle name="Normál 4 3" xfId="185"/>
    <cellStyle name="Normál 4 3 2" xfId="186"/>
    <cellStyle name="Normál 4 3 3" xfId="187"/>
    <cellStyle name="Normál 4 3 4" xfId="188"/>
    <cellStyle name="Normál 4 4" xfId="189"/>
    <cellStyle name="Normál 4 5" xfId="190"/>
    <cellStyle name="Normál 4 6" xfId="191"/>
    <cellStyle name="Normál 4 7" xfId="192"/>
    <cellStyle name="Normál 4 8" xfId="193"/>
    <cellStyle name="Normál 4 9" xfId="194"/>
    <cellStyle name="Normál 5" xfId="195"/>
    <cellStyle name="Normál 5 2" xfId="196"/>
    <cellStyle name="Normál 6" xfId="324"/>
    <cellStyle name="Normál 6 2" xfId="330"/>
    <cellStyle name="Normál 68" xfId="197"/>
    <cellStyle name="Normál 69" xfId="198"/>
    <cellStyle name="Normál 7" xfId="325"/>
    <cellStyle name="Normál 8" xfId="199"/>
    <cellStyle name="Normál 9" xfId="200"/>
    <cellStyle name="Normál_Bp II Karb   sín kigyűjtve" xfId="3"/>
    <cellStyle name="Note" xfId="201"/>
    <cellStyle name="Output" xfId="202"/>
    <cellStyle name="Összesen 2" xfId="203"/>
    <cellStyle name="Összesen 3" xfId="204"/>
    <cellStyle name="Összesen 4" xfId="369"/>
    <cellStyle name="Pénznem 2" xfId="205"/>
    <cellStyle name="Pénznem 3" xfId="206"/>
    <cellStyle name="Pénznem 3 10" xfId="207"/>
    <cellStyle name="Pénznem 3 11" xfId="208"/>
    <cellStyle name="Pénznem 3 11 2" xfId="209"/>
    <cellStyle name="Pénznem 3 12" xfId="210"/>
    <cellStyle name="Pénznem 3 12 2" xfId="211"/>
    <cellStyle name="Pénznem 3 13" xfId="212"/>
    <cellStyle name="Pénznem 3 2" xfId="213"/>
    <cellStyle name="Pénznem 3 2 2" xfId="214"/>
    <cellStyle name="Pénznem 3 2 3" xfId="215"/>
    <cellStyle name="Pénznem 3 2 4" xfId="216"/>
    <cellStyle name="Pénznem 3 2 5" xfId="217"/>
    <cellStyle name="Pénznem 3 3" xfId="218"/>
    <cellStyle name="Pénznem 3 3 2" xfId="219"/>
    <cellStyle name="Pénznem 3 3 3" xfId="220"/>
    <cellStyle name="Pénznem 3 3 4" xfId="221"/>
    <cellStyle name="Pénznem 3 4" xfId="222"/>
    <cellStyle name="Pénznem 3 5" xfId="223"/>
    <cellStyle name="Pénznem 3 6" xfId="224"/>
    <cellStyle name="Pénznem 3 7" xfId="225"/>
    <cellStyle name="Pénznem 3 8" xfId="226"/>
    <cellStyle name="Pénznem 3 9" xfId="227"/>
    <cellStyle name="Rossz 2" xfId="228"/>
    <cellStyle name="Rossz 3" xfId="229"/>
    <cellStyle name="Rossz 4" xfId="370"/>
    <cellStyle name="Semleges 2" xfId="230"/>
    <cellStyle name="Semleges 3" xfId="231"/>
    <cellStyle name="Semleges 4" xfId="371"/>
    <cellStyle name="Stílus 1" xfId="232"/>
    <cellStyle name="Stílus 1 10" xfId="233"/>
    <cellStyle name="Stílus 1 11" xfId="234"/>
    <cellStyle name="Stílus 1 12" xfId="235"/>
    <cellStyle name="Stílus 1 12 2" xfId="236"/>
    <cellStyle name="Stílus 1 13" xfId="237"/>
    <cellStyle name="Stílus 1 13 2" xfId="238"/>
    <cellStyle name="Stílus 1 13 3" xfId="239"/>
    <cellStyle name="Stílus 1 14" xfId="240"/>
    <cellStyle name="Stílus 1 15" xfId="241"/>
    <cellStyle name="Stílus 1 2" xfId="242"/>
    <cellStyle name="Stílus 1 2 10" xfId="243"/>
    <cellStyle name="Stílus 1 2 11" xfId="244"/>
    <cellStyle name="Stílus 1 2 11 2" xfId="245"/>
    <cellStyle name="Stílus 1 2 12" xfId="246"/>
    <cellStyle name="Stílus 1 2 12 2" xfId="247"/>
    <cellStyle name="Stílus 1 2 13" xfId="248"/>
    <cellStyle name="Stílus 1 2 2" xfId="249"/>
    <cellStyle name="Stílus 1 2 2 2" xfId="250"/>
    <cellStyle name="Stílus 1 2 2 3" xfId="251"/>
    <cellStyle name="Stílus 1 2 2 4" xfId="252"/>
    <cellStyle name="Stílus 1 2 2 5" xfId="253"/>
    <cellStyle name="Stílus 1 2 3" xfId="254"/>
    <cellStyle name="Stílus 1 2 3 2" xfId="255"/>
    <cellStyle name="Stílus 1 2 3 3" xfId="256"/>
    <cellStyle name="Stílus 1 2 3 4" xfId="257"/>
    <cellStyle name="Stílus 1 2 4" xfId="258"/>
    <cellStyle name="Stílus 1 2 5" xfId="259"/>
    <cellStyle name="Stílus 1 2 6" xfId="260"/>
    <cellStyle name="Stílus 1 2 7" xfId="261"/>
    <cellStyle name="Stílus 1 2 8" xfId="262"/>
    <cellStyle name="Stílus 1 2 9" xfId="263"/>
    <cellStyle name="Stílus 1 3" xfId="264"/>
    <cellStyle name="Stílus 1 3 2" xfId="265"/>
    <cellStyle name="Stílus 1 3 3" xfId="266"/>
    <cellStyle name="Stílus 1 3 4" xfId="267"/>
    <cellStyle name="Stílus 1 3 5" xfId="268"/>
    <cellStyle name="Stílus 1 4" xfId="269"/>
    <cellStyle name="Stílus 1 4 2" xfId="270"/>
    <cellStyle name="Stílus 1 4 3" xfId="271"/>
    <cellStyle name="Stílus 1 4 4" xfId="272"/>
    <cellStyle name="Stílus 1 5" xfId="273"/>
    <cellStyle name="Stílus 1 6" xfId="274"/>
    <cellStyle name="Stílus 1 7" xfId="275"/>
    <cellStyle name="Stílus 1 8" xfId="276"/>
    <cellStyle name="Stílus 1 9" xfId="277"/>
    <cellStyle name="Számítás 2" xfId="278"/>
    <cellStyle name="Számítás 3" xfId="279"/>
    <cellStyle name="Számítás 4" xfId="372"/>
    <cellStyle name="Százalék 10" xfId="280"/>
    <cellStyle name="Százalék 10 10" xfId="281"/>
    <cellStyle name="Százalék 10 11" xfId="282"/>
    <cellStyle name="Százalék 10 11 2" xfId="283"/>
    <cellStyle name="Százalék 10 12" xfId="284"/>
    <cellStyle name="Százalék 10 12 2" xfId="285"/>
    <cellStyle name="Százalék 10 13" xfId="286"/>
    <cellStyle name="Százalék 10 2" xfId="287"/>
    <cellStyle name="Százalék 10 2 2" xfId="288"/>
    <cellStyle name="Százalék 10 2 3" xfId="289"/>
    <cellStyle name="Százalék 10 2 4" xfId="290"/>
    <cellStyle name="Százalék 10 2 5" xfId="291"/>
    <cellStyle name="Százalék 10 3" xfId="292"/>
    <cellStyle name="Százalék 10 3 2" xfId="293"/>
    <cellStyle name="Százalék 10 3 3" xfId="294"/>
    <cellStyle name="Százalék 10 3 4" xfId="295"/>
    <cellStyle name="Százalék 10 4" xfId="296"/>
    <cellStyle name="Százalék 10 5" xfId="297"/>
    <cellStyle name="Százalék 10 6" xfId="298"/>
    <cellStyle name="Százalék 10 7" xfId="299"/>
    <cellStyle name="Százalék 10 8" xfId="300"/>
    <cellStyle name="Százalék 10 9" xfId="301"/>
    <cellStyle name="Százalék 11" xfId="302"/>
    <cellStyle name="Százalék 11 2" xfId="303"/>
    <cellStyle name="Százalék 2" xfId="304"/>
    <cellStyle name="Százalék 2 2" xfId="305"/>
    <cellStyle name="Százalék 2 3" xfId="306"/>
    <cellStyle name="Százalék 2 4" xfId="307"/>
    <cellStyle name="Százalék 2 5" xfId="308"/>
    <cellStyle name="Százalék 2 6" xfId="309"/>
    <cellStyle name="Százalék 2 7" xfId="310"/>
    <cellStyle name="Százalék 2 8" xfId="311"/>
    <cellStyle name="Százalék 2 9" xfId="312"/>
    <cellStyle name="Százalék 3" xfId="313"/>
    <cellStyle name="Százalék 4" xfId="314"/>
    <cellStyle name="Százalék 5" xfId="315"/>
    <cellStyle name="Százalék 6" xfId="316"/>
    <cellStyle name="Százalék 7" xfId="317"/>
    <cellStyle name="Százalék 8" xfId="318"/>
    <cellStyle name="Százalék 9" xfId="319"/>
    <cellStyle name="Title" xfId="320"/>
    <cellStyle name="Total" xfId="321"/>
    <cellStyle name="Warning Text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topLeftCell="E1" zoomScale="80" zoomScaleNormal="80" workbookViewId="0">
      <pane ySplit="1" topLeftCell="A19" activePane="bottomLeft" state="frozen"/>
      <selection pane="bottomLeft" activeCell="L27" sqref="L27"/>
    </sheetView>
  </sheetViews>
  <sheetFormatPr defaultRowHeight="15.75" x14ac:dyDescent="0.25"/>
  <cols>
    <col min="1" max="2" width="9.28515625" style="5" bestFit="1" customWidth="1"/>
    <col min="3" max="3" width="20" style="5" customWidth="1"/>
    <col min="4" max="4" width="19.85546875" style="5" bestFit="1" customWidth="1"/>
    <col min="5" max="5" width="19.85546875" style="5" customWidth="1"/>
    <col min="6" max="6" width="24" style="5" customWidth="1"/>
    <col min="7" max="7" width="48.42578125" style="15" customWidth="1"/>
    <col min="8" max="9" width="5.85546875" style="5" bestFit="1" customWidth="1"/>
    <col min="10" max="10" width="33.5703125" style="5" customWidth="1"/>
    <col min="11" max="11" width="29.85546875" style="20" customWidth="1"/>
    <col min="12" max="12" width="21.140625" style="20" customWidth="1"/>
    <col min="13" max="13" width="8.85546875" style="5"/>
    <col min="14" max="14" width="19.140625" style="5" customWidth="1"/>
    <col min="15" max="16384" width="9.140625" style="5"/>
  </cols>
  <sheetData>
    <row r="1" spans="1:14" ht="111" thickBot="1" x14ac:dyDescent="0.3">
      <c r="A1" s="2" t="s">
        <v>0</v>
      </c>
      <c r="B1" s="3" t="s">
        <v>19</v>
      </c>
      <c r="C1" s="1" t="s">
        <v>1</v>
      </c>
      <c r="D1" s="1" t="s">
        <v>2</v>
      </c>
      <c r="E1" s="16" t="s">
        <v>7</v>
      </c>
      <c r="F1" s="1" t="s">
        <v>3</v>
      </c>
      <c r="G1" s="1" t="s">
        <v>4</v>
      </c>
      <c r="H1" s="3" t="s">
        <v>6</v>
      </c>
      <c r="I1" s="3" t="s">
        <v>5</v>
      </c>
      <c r="J1" s="17" t="s">
        <v>15</v>
      </c>
      <c r="K1" s="21" t="s">
        <v>46</v>
      </c>
      <c r="L1" s="22" t="s">
        <v>47</v>
      </c>
      <c r="M1" s="4"/>
      <c r="N1" s="4"/>
    </row>
    <row r="2" spans="1:14" x14ac:dyDescent="0.25">
      <c r="A2" s="31" t="s">
        <v>42</v>
      </c>
      <c r="B2" s="29">
        <v>60</v>
      </c>
      <c r="C2" s="36" t="s">
        <v>12</v>
      </c>
      <c r="D2" s="36" t="s">
        <v>13</v>
      </c>
      <c r="E2" s="36" t="s">
        <v>14</v>
      </c>
      <c r="F2" s="6" t="s">
        <v>25</v>
      </c>
      <c r="G2" s="6" t="s">
        <v>25</v>
      </c>
      <c r="H2" s="7">
        <v>1</v>
      </c>
      <c r="I2" s="8" t="s">
        <v>16</v>
      </c>
      <c r="J2" s="25" t="s">
        <v>39</v>
      </c>
      <c r="K2" s="39"/>
      <c r="L2" s="40">
        <f t="shared" ref="L2:L26" si="0">K2*H2</f>
        <v>0</v>
      </c>
      <c r="M2" s="4"/>
      <c r="N2" s="4"/>
    </row>
    <row r="3" spans="1:14" ht="73.5" customHeight="1" x14ac:dyDescent="0.25">
      <c r="A3" s="32"/>
      <c r="B3" s="34"/>
      <c r="C3" s="37"/>
      <c r="D3" s="37"/>
      <c r="E3" s="37"/>
      <c r="F3" s="27" t="s">
        <v>24</v>
      </c>
      <c r="G3" s="9" t="s">
        <v>31</v>
      </c>
      <c r="H3" s="9">
        <f>3*15.5</f>
        <v>46.5</v>
      </c>
      <c r="I3" s="10" t="s">
        <v>9</v>
      </c>
      <c r="J3" s="25"/>
      <c r="K3" s="39"/>
      <c r="L3" s="40">
        <f t="shared" si="0"/>
        <v>0</v>
      </c>
      <c r="M3" s="4"/>
      <c r="N3" s="4"/>
    </row>
    <row r="4" spans="1:14" x14ac:dyDescent="0.25">
      <c r="A4" s="32"/>
      <c r="B4" s="34"/>
      <c r="C4" s="37"/>
      <c r="D4" s="37"/>
      <c r="E4" s="37"/>
      <c r="F4" s="28"/>
      <c r="G4" s="9" t="s">
        <v>8</v>
      </c>
      <c r="H4" s="11">
        <f>H3*0.1</f>
        <v>4.6500000000000004</v>
      </c>
      <c r="I4" s="10" t="s">
        <v>10</v>
      </c>
      <c r="J4" s="25"/>
      <c r="K4" s="39"/>
      <c r="L4" s="40">
        <f t="shared" si="0"/>
        <v>0</v>
      </c>
      <c r="M4" s="4"/>
      <c r="N4" s="4"/>
    </row>
    <row r="5" spans="1:14" ht="31.5" x14ac:dyDescent="0.25">
      <c r="A5" s="32"/>
      <c r="B5" s="34"/>
      <c r="C5" s="37"/>
      <c r="D5" s="37"/>
      <c r="E5" s="37"/>
      <c r="F5" s="29"/>
      <c r="G5" s="12" t="s">
        <v>36</v>
      </c>
      <c r="H5" s="9">
        <f>H3*0.12</f>
        <v>5.58</v>
      </c>
      <c r="I5" s="10" t="s">
        <v>10</v>
      </c>
      <c r="J5" s="25"/>
      <c r="K5" s="39"/>
      <c r="L5" s="40">
        <f t="shared" si="0"/>
        <v>0</v>
      </c>
      <c r="M5" s="4"/>
      <c r="N5" s="4"/>
    </row>
    <row r="6" spans="1:14" ht="31.5" x14ac:dyDescent="0.25">
      <c r="A6" s="32"/>
      <c r="B6" s="34"/>
      <c r="C6" s="37"/>
      <c r="D6" s="37"/>
      <c r="E6" s="37"/>
      <c r="F6" s="9" t="s">
        <v>28</v>
      </c>
      <c r="G6" s="9" t="s">
        <v>35</v>
      </c>
      <c r="H6" s="9">
        <v>20</v>
      </c>
      <c r="I6" s="10" t="s">
        <v>10</v>
      </c>
      <c r="J6" s="25"/>
      <c r="K6" s="39"/>
      <c r="L6" s="40">
        <f t="shared" si="0"/>
        <v>0</v>
      </c>
      <c r="M6" s="4"/>
      <c r="N6" s="4"/>
    </row>
    <row r="7" spans="1:14" x14ac:dyDescent="0.25">
      <c r="A7" s="32"/>
      <c r="B7" s="34"/>
      <c r="C7" s="37"/>
      <c r="D7" s="37"/>
      <c r="E7" s="37"/>
      <c r="F7" s="27" t="s">
        <v>33</v>
      </c>
      <c r="G7" s="9" t="s">
        <v>20</v>
      </c>
      <c r="H7" s="9">
        <v>5</v>
      </c>
      <c r="I7" s="10" t="s">
        <v>17</v>
      </c>
      <c r="J7" s="25"/>
      <c r="K7" s="39"/>
      <c r="L7" s="40">
        <f t="shared" si="0"/>
        <v>0</v>
      </c>
      <c r="M7" s="4"/>
      <c r="N7" s="4"/>
    </row>
    <row r="8" spans="1:14" ht="47.25" x14ac:dyDescent="0.25">
      <c r="A8" s="32"/>
      <c r="B8" s="34"/>
      <c r="C8" s="37"/>
      <c r="D8" s="37"/>
      <c r="E8" s="37"/>
      <c r="F8" s="28"/>
      <c r="G8" s="9" t="s">
        <v>37</v>
      </c>
      <c r="H8" s="9">
        <v>24</v>
      </c>
      <c r="I8" s="10" t="s">
        <v>18</v>
      </c>
      <c r="J8" s="25"/>
      <c r="K8" s="39"/>
      <c r="L8" s="40">
        <f t="shared" si="0"/>
        <v>0</v>
      </c>
      <c r="M8" s="4"/>
      <c r="N8" s="4"/>
    </row>
    <row r="9" spans="1:14" ht="31.5" x14ac:dyDescent="0.25">
      <c r="A9" s="32"/>
      <c r="B9" s="34"/>
      <c r="C9" s="37"/>
      <c r="D9" s="37"/>
      <c r="E9" s="37"/>
      <c r="F9" s="28"/>
      <c r="G9" s="9" t="s">
        <v>40</v>
      </c>
      <c r="H9" s="9">
        <f>5*10</f>
        <v>50</v>
      </c>
      <c r="I9" s="10" t="s">
        <v>9</v>
      </c>
      <c r="J9" s="25"/>
      <c r="K9" s="39"/>
      <c r="L9" s="40">
        <f t="shared" si="0"/>
        <v>0</v>
      </c>
      <c r="M9" s="4"/>
      <c r="N9" s="4"/>
    </row>
    <row r="10" spans="1:14" ht="31.5" x14ac:dyDescent="0.25">
      <c r="A10" s="32"/>
      <c r="B10" s="34"/>
      <c r="C10" s="37"/>
      <c r="D10" s="37"/>
      <c r="E10" s="37"/>
      <c r="F10" s="28"/>
      <c r="G10" s="9" t="s">
        <v>41</v>
      </c>
      <c r="H10" s="9">
        <f>4*10*0.2</f>
        <v>8</v>
      </c>
      <c r="I10" s="10" t="s">
        <v>10</v>
      </c>
      <c r="J10" s="25"/>
      <c r="K10" s="39"/>
      <c r="L10" s="40">
        <f t="shared" si="0"/>
        <v>0</v>
      </c>
      <c r="M10" s="4"/>
      <c r="N10" s="4"/>
    </row>
    <row r="11" spans="1:14" ht="47.25" x14ac:dyDescent="0.25">
      <c r="A11" s="32"/>
      <c r="B11" s="34"/>
      <c r="C11" s="37"/>
      <c r="D11" s="37"/>
      <c r="E11" s="37"/>
      <c r="F11" s="28"/>
      <c r="G11" s="9" t="s">
        <v>30</v>
      </c>
      <c r="H11" s="11">
        <v>20</v>
      </c>
      <c r="I11" s="10" t="s">
        <v>11</v>
      </c>
      <c r="J11" s="25"/>
      <c r="K11" s="39"/>
      <c r="L11" s="40">
        <f t="shared" si="0"/>
        <v>0</v>
      </c>
      <c r="M11" s="4"/>
      <c r="N11" s="4"/>
    </row>
    <row r="12" spans="1:14" ht="31.5" x14ac:dyDescent="0.25">
      <c r="A12" s="32"/>
      <c r="B12" s="34"/>
      <c r="C12" s="37"/>
      <c r="D12" s="37"/>
      <c r="E12" s="37"/>
      <c r="F12" s="28"/>
      <c r="G12" s="9" t="s">
        <v>32</v>
      </c>
      <c r="H12" s="9">
        <f>1.5*15</f>
        <v>22.5</v>
      </c>
      <c r="I12" s="10" t="s">
        <v>9</v>
      </c>
      <c r="J12" s="25"/>
      <c r="K12" s="39"/>
      <c r="L12" s="40">
        <f t="shared" si="0"/>
        <v>0</v>
      </c>
      <c r="M12" s="4"/>
      <c r="N12" s="4"/>
    </row>
    <row r="13" spans="1:14" x14ac:dyDescent="0.25">
      <c r="A13" s="32"/>
      <c r="B13" s="34"/>
      <c r="C13" s="37"/>
      <c r="D13" s="37"/>
      <c r="E13" s="37"/>
      <c r="F13" s="28"/>
      <c r="G13" s="9" t="s">
        <v>26</v>
      </c>
      <c r="H13" s="9">
        <v>12</v>
      </c>
      <c r="I13" s="10" t="s">
        <v>11</v>
      </c>
      <c r="J13" s="25"/>
      <c r="K13" s="39"/>
      <c r="L13" s="40">
        <f t="shared" si="0"/>
        <v>0</v>
      </c>
      <c r="M13" s="4"/>
      <c r="N13" s="4"/>
    </row>
    <row r="14" spans="1:14" x14ac:dyDescent="0.25">
      <c r="A14" s="32"/>
      <c r="B14" s="34"/>
      <c r="C14" s="37"/>
      <c r="D14" s="37"/>
      <c r="E14" s="37"/>
      <c r="F14" s="28"/>
      <c r="G14" s="9" t="s">
        <v>21</v>
      </c>
      <c r="H14" s="9">
        <v>100</v>
      </c>
      <c r="I14" s="10" t="s">
        <v>18</v>
      </c>
      <c r="J14" s="25"/>
      <c r="K14" s="39"/>
      <c r="L14" s="40">
        <f t="shared" si="0"/>
        <v>0</v>
      </c>
      <c r="M14" s="4"/>
      <c r="N14" s="4"/>
    </row>
    <row r="15" spans="1:14" x14ac:dyDescent="0.25">
      <c r="A15" s="32"/>
      <c r="B15" s="34"/>
      <c r="C15" s="37"/>
      <c r="D15" s="37"/>
      <c r="E15" s="37"/>
      <c r="F15" s="28"/>
      <c r="G15" s="9" t="s">
        <v>23</v>
      </c>
      <c r="H15" s="9">
        <v>4</v>
      </c>
      <c r="I15" s="10" t="s">
        <v>16</v>
      </c>
      <c r="J15" s="25"/>
      <c r="K15" s="39"/>
      <c r="L15" s="40">
        <f t="shared" si="0"/>
        <v>0</v>
      </c>
      <c r="M15" s="4"/>
      <c r="N15" s="4"/>
    </row>
    <row r="16" spans="1:14" x14ac:dyDescent="0.25">
      <c r="A16" s="32"/>
      <c r="B16" s="34"/>
      <c r="C16" s="37"/>
      <c r="D16" s="37"/>
      <c r="E16" s="37"/>
      <c r="F16" s="29"/>
      <c r="G16" s="9" t="s">
        <v>22</v>
      </c>
      <c r="H16" s="9">
        <v>5</v>
      </c>
      <c r="I16" s="10" t="s">
        <v>17</v>
      </c>
      <c r="J16" s="25"/>
      <c r="K16" s="39"/>
      <c r="L16" s="40">
        <f t="shared" si="0"/>
        <v>0</v>
      </c>
      <c r="M16" s="4"/>
      <c r="N16" s="4"/>
    </row>
    <row r="17" spans="1:14" ht="47.25" x14ac:dyDescent="0.25">
      <c r="A17" s="32"/>
      <c r="B17" s="34"/>
      <c r="C17" s="37"/>
      <c r="D17" s="37"/>
      <c r="E17" s="37"/>
      <c r="F17" s="27" t="s">
        <v>34</v>
      </c>
      <c r="G17" s="9" t="s">
        <v>27</v>
      </c>
      <c r="H17" s="9">
        <v>5</v>
      </c>
      <c r="I17" s="10" t="s">
        <v>17</v>
      </c>
      <c r="J17" s="25"/>
      <c r="K17" s="39"/>
      <c r="L17" s="40">
        <f t="shared" si="0"/>
        <v>0</v>
      </c>
      <c r="M17" s="4"/>
      <c r="N17" s="4"/>
    </row>
    <row r="18" spans="1:14" x14ac:dyDescent="0.25">
      <c r="A18" s="32"/>
      <c r="B18" s="34"/>
      <c r="C18" s="37"/>
      <c r="D18" s="37"/>
      <c r="E18" s="37"/>
      <c r="F18" s="28"/>
      <c r="G18" s="9" t="s">
        <v>29</v>
      </c>
      <c r="H18" s="9">
        <v>6</v>
      </c>
      <c r="I18" s="10" t="s">
        <v>11</v>
      </c>
      <c r="J18" s="25"/>
      <c r="K18" s="39"/>
      <c r="L18" s="40">
        <f t="shared" si="0"/>
        <v>0</v>
      </c>
      <c r="M18" s="4"/>
      <c r="N18" s="4"/>
    </row>
    <row r="19" spans="1:14" ht="63" x14ac:dyDescent="0.25">
      <c r="A19" s="32"/>
      <c r="B19" s="34"/>
      <c r="C19" s="37"/>
      <c r="D19" s="37"/>
      <c r="E19" s="37"/>
      <c r="F19" s="28"/>
      <c r="G19" s="9" t="s">
        <v>45</v>
      </c>
      <c r="H19" s="9">
        <v>24</v>
      </c>
      <c r="I19" s="10" t="s">
        <v>18</v>
      </c>
      <c r="J19" s="25"/>
      <c r="K19" s="39"/>
      <c r="L19" s="40">
        <f t="shared" si="0"/>
        <v>0</v>
      </c>
      <c r="M19" s="4"/>
      <c r="N19" s="4"/>
    </row>
    <row r="20" spans="1:14" ht="31.5" x14ac:dyDescent="0.25">
      <c r="A20" s="32"/>
      <c r="B20" s="34"/>
      <c r="C20" s="37"/>
      <c r="D20" s="37"/>
      <c r="E20" s="37"/>
      <c r="F20" s="28"/>
      <c r="G20" s="9" t="s">
        <v>40</v>
      </c>
      <c r="H20" s="9">
        <f>5*10</f>
        <v>50</v>
      </c>
      <c r="I20" s="10" t="s">
        <v>9</v>
      </c>
      <c r="J20" s="25"/>
      <c r="K20" s="39"/>
      <c r="L20" s="40">
        <f t="shared" si="0"/>
        <v>0</v>
      </c>
      <c r="M20" s="4"/>
      <c r="N20" s="4"/>
    </row>
    <row r="21" spans="1:14" ht="31.5" x14ac:dyDescent="0.25">
      <c r="A21" s="32"/>
      <c r="B21" s="34"/>
      <c r="C21" s="37"/>
      <c r="D21" s="37"/>
      <c r="E21" s="37"/>
      <c r="F21" s="28"/>
      <c r="G21" s="9" t="s">
        <v>41</v>
      </c>
      <c r="H21" s="9">
        <f>4*10*0.2</f>
        <v>8</v>
      </c>
      <c r="I21" s="10" t="s">
        <v>10</v>
      </c>
      <c r="J21" s="25"/>
      <c r="K21" s="39"/>
      <c r="L21" s="40">
        <f t="shared" si="0"/>
        <v>0</v>
      </c>
      <c r="M21" s="4"/>
      <c r="N21" s="4"/>
    </row>
    <row r="22" spans="1:14" ht="47.25" x14ac:dyDescent="0.25">
      <c r="A22" s="32"/>
      <c r="B22" s="34"/>
      <c r="C22" s="37"/>
      <c r="D22" s="37"/>
      <c r="E22" s="37"/>
      <c r="F22" s="28"/>
      <c r="G22" s="9" t="s">
        <v>30</v>
      </c>
      <c r="H22" s="11">
        <v>20</v>
      </c>
      <c r="I22" s="10" t="s">
        <v>11</v>
      </c>
      <c r="J22" s="25"/>
      <c r="K22" s="39"/>
      <c r="L22" s="40">
        <f t="shared" si="0"/>
        <v>0</v>
      </c>
      <c r="M22" s="4"/>
      <c r="N22" s="4"/>
    </row>
    <row r="23" spans="1:14" ht="31.5" x14ac:dyDescent="0.25">
      <c r="A23" s="32"/>
      <c r="B23" s="34"/>
      <c r="C23" s="37"/>
      <c r="D23" s="37"/>
      <c r="E23" s="37"/>
      <c r="F23" s="28"/>
      <c r="G23" s="9" t="s">
        <v>32</v>
      </c>
      <c r="H23" s="9">
        <f>1.5*15</f>
        <v>22.5</v>
      </c>
      <c r="I23" s="10" t="s">
        <v>9</v>
      </c>
      <c r="J23" s="25"/>
      <c r="K23" s="39"/>
      <c r="L23" s="40">
        <f t="shared" si="0"/>
        <v>0</v>
      </c>
      <c r="M23" s="4"/>
      <c r="N23" s="4"/>
    </row>
    <row r="24" spans="1:14" x14ac:dyDescent="0.25">
      <c r="A24" s="32"/>
      <c r="B24" s="34"/>
      <c r="C24" s="37"/>
      <c r="D24" s="37"/>
      <c r="E24" s="37"/>
      <c r="F24" s="28"/>
      <c r="G24" s="9" t="s">
        <v>26</v>
      </c>
      <c r="H24" s="9">
        <v>12</v>
      </c>
      <c r="I24" s="10" t="s">
        <v>11</v>
      </c>
      <c r="J24" s="25"/>
      <c r="K24" s="39"/>
      <c r="L24" s="40">
        <f t="shared" si="0"/>
        <v>0</v>
      </c>
      <c r="M24" s="4"/>
      <c r="N24" s="4"/>
    </row>
    <row r="25" spans="1:14" x14ac:dyDescent="0.25">
      <c r="A25" s="32"/>
      <c r="B25" s="34"/>
      <c r="C25" s="37"/>
      <c r="D25" s="37"/>
      <c r="E25" s="37"/>
      <c r="F25" s="28"/>
      <c r="G25" s="9" t="s">
        <v>38</v>
      </c>
      <c r="H25" s="9">
        <v>2</v>
      </c>
      <c r="I25" s="10" t="s">
        <v>16</v>
      </c>
      <c r="J25" s="25"/>
      <c r="K25" s="39"/>
      <c r="L25" s="40">
        <f t="shared" si="0"/>
        <v>0</v>
      </c>
      <c r="M25" s="4"/>
      <c r="N25" s="4"/>
    </row>
    <row r="26" spans="1:14" ht="16.5" thickBot="1" x14ac:dyDescent="0.3">
      <c r="A26" s="33"/>
      <c r="B26" s="35"/>
      <c r="C26" s="38"/>
      <c r="D26" s="38"/>
      <c r="E26" s="38"/>
      <c r="F26" s="30"/>
      <c r="G26" s="13" t="s">
        <v>22</v>
      </c>
      <c r="H26" s="13">
        <v>5</v>
      </c>
      <c r="I26" s="14" t="s">
        <v>17</v>
      </c>
      <c r="J26" s="26"/>
      <c r="K26" s="39"/>
      <c r="L26" s="41">
        <f t="shared" si="0"/>
        <v>0</v>
      </c>
      <c r="M26" s="4"/>
      <c r="N26" s="4"/>
    </row>
    <row r="27" spans="1:14" ht="16.5" thickBot="1" x14ac:dyDescent="0.3">
      <c r="A27" s="4"/>
      <c r="B27" s="4"/>
      <c r="C27" s="4"/>
      <c r="D27" s="4"/>
      <c r="E27" s="4"/>
      <c r="F27" s="4"/>
      <c r="J27" s="4"/>
      <c r="K27" s="23" t="s">
        <v>48</v>
      </c>
      <c r="L27" s="42">
        <f>SUM(L2:L26)</f>
        <v>0</v>
      </c>
      <c r="M27" s="4"/>
      <c r="N27" s="4"/>
    </row>
    <row r="28" spans="1:14" x14ac:dyDescent="0.25">
      <c r="A28" s="4"/>
      <c r="B28" s="4"/>
      <c r="C28" s="4"/>
      <c r="D28" s="4"/>
      <c r="E28" s="4"/>
      <c r="F28" s="4"/>
      <c r="J28" s="4"/>
      <c r="K28" s="19"/>
      <c r="L28" s="19"/>
      <c r="M28" s="4"/>
      <c r="N28" s="4"/>
    </row>
    <row r="29" spans="1:14" x14ac:dyDescent="0.25">
      <c r="A29" s="24" t="s">
        <v>43</v>
      </c>
      <c r="B29" s="24"/>
      <c r="C29" s="24"/>
      <c r="D29" s="24"/>
      <c r="E29" s="24"/>
      <c r="F29" s="24"/>
      <c r="G29" s="24"/>
      <c r="H29" s="24"/>
      <c r="I29" s="24"/>
      <c r="J29" s="24"/>
      <c r="K29" s="19"/>
      <c r="L29" s="19"/>
      <c r="M29" s="4"/>
      <c r="N29" s="4"/>
    </row>
    <row r="30" spans="1:14" x14ac:dyDescent="0.25">
      <c r="A30" s="18" t="s">
        <v>44</v>
      </c>
      <c r="B30" s="4"/>
      <c r="C30" s="4"/>
      <c r="D30" s="4"/>
      <c r="E30" s="4"/>
      <c r="J30" s="4"/>
      <c r="K30" s="19"/>
      <c r="L30" s="19"/>
      <c r="M30" s="4"/>
      <c r="N30" s="4"/>
    </row>
    <row r="31" spans="1:14" x14ac:dyDescent="0.25">
      <c r="A31" s="4"/>
      <c r="B31" s="4"/>
      <c r="C31" s="4"/>
      <c r="D31" s="4"/>
      <c r="E31" s="4"/>
      <c r="G31" s="4"/>
      <c r="H31" s="4"/>
      <c r="I31" s="4"/>
      <c r="J31" s="4"/>
      <c r="K31" s="19"/>
      <c r="L31" s="19"/>
      <c r="M31" s="4"/>
      <c r="N31" s="4"/>
    </row>
    <row r="32" spans="1:14" x14ac:dyDescent="0.25">
      <c r="A32" s="4"/>
      <c r="B32" s="4"/>
      <c r="C32" s="4"/>
      <c r="D32" s="4"/>
      <c r="E32" s="4"/>
      <c r="G32" s="4"/>
      <c r="H32" s="4"/>
      <c r="I32" s="4"/>
      <c r="J32" s="4"/>
      <c r="K32" s="19"/>
      <c r="L32" s="19"/>
      <c r="M32" s="4"/>
      <c r="N32" s="4"/>
    </row>
    <row r="33" spans="1:14" x14ac:dyDescent="0.25">
      <c r="A33" s="4"/>
      <c r="B33" s="4"/>
      <c r="C33" s="4"/>
      <c r="D33" s="4"/>
      <c r="E33" s="4"/>
      <c r="J33" s="4"/>
      <c r="K33" s="19"/>
      <c r="L33" s="19"/>
      <c r="M33" s="4"/>
      <c r="N33" s="4"/>
    </row>
    <row r="34" spans="1:14" x14ac:dyDescent="0.25">
      <c r="A34" s="4"/>
      <c r="B34" s="4"/>
      <c r="C34" s="4"/>
      <c r="D34" s="4"/>
      <c r="E34" s="4"/>
      <c r="F34" s="4"/>
      <c r="J34" s="4"/>
      <c r="K34" s="19"/>
      <c r="L34" s="19"/>
      <c r="M34" s="4"/>
      <c r="N34" s="4"/>
    </row>
    <row r="35" spans="1:14" x14ac:dyDescent="0.25">
      <c r="A35" s="4"/>
      <c r="B35" s="4"/>
      <c r="C35" s="4"/>
      <c r="D35" s="4"/>
      <c r="E35" s="4"/>
      <c r="F35" s="4"/>
      <c r="J35" s="4"/>
      <c r="K35" s="19"/>
      <c r="L35" s="19"/>
      <c r="M35" s="4"/>
      <c r="N35" s="4"/>
    </row>
    <row r="36" spans="1:14" x14ac:dyDescent="0.25">
      <c r="A36" s="4"/>
      <c r="B36" s="4"/>
      <c r="C36" s="4"/>
      <c r="D36" s="4"/>
      <c r="E36" s="4"/>
      <c r="F36" s="4"/>
      <c r="J36" s="4"/>
      <c r="K36" s="19"/>
      <c r="L36" s="19"/>
      <c r="M36" s="4"/>
      <c r="N36" s="4"/>
    </row>
    <row r="37" spans="1:14" x14ac:dyDescent="0.25">
      <c r="A37" s="4"/>
      <c r="B37" s="4"/>
      <c r="C37" s="4"/>
      <c r="D37" s="4"/>
      <c r="E37" s="4"/>
      <c r="J37" s="4"/>
      <c r="K37" s="19"/>
      <c r="L37" s="19"/>
      <c r="M37" s="4"/>
      <c r="N37" s="4"/>
    </row>
    <row r="38" spans="1:14" x14ac:dyDescent="0.25">
      <c r="A38" s="4"/>
      <c r="B38" s="4"/>
      <c r="C38" s="4"/>
      <c r="D38" s="4"/>
      <c r="E38" s="4"/>
      <c r="J38" s="4"/>
      <c r="K38" s="19"/>
      <c r="L38" s="19"/>
      <c r="M38" s="4"/>
      <c r="N38" s="4"/>
    </row>
  </sheetData>
  <mergeCells count="10">
    <mergeCell ref="A29:J29"/>
    <mergeCell ref="J2:J26"/>
    <mergeCell ref="F3:F5"/>
    <mergeCell ref="F7:F16"/>
    <mergeCell ref="F17:F26"/>
    <mergeCell ref="A2:A26"/>
    <mergeCell ref="B2:B26"/>
    <mergeCell ref="C2:C26"/>
    <mergeCell ref="D2:D26"/>
    <mergeCell ref="E2:E2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Nagykanizsa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Péter 2 Tamás</dc:creator>
  <cp:lastModifiedBy>Major Viktória (majorvi)</cp:lastModifiedBy>
  <cp:lastPrinted>2021-02-22T06:30:09Z</cp:lastPrinted>
  <dcterms:created xsi:type="dcterms:W3CDTF">2016-06-22T13:11:42Z</dcterms:created>
  <dcterms:modified xsi:type="dcterms:W3CDTF">2021-06-21T07:40:04Z</dcterms:modified>
</cp:coreProperties>
</file>