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3935" windowHeight="10635"/>
  </bookViews>
  <sheets>
    <sheet name="B1" sheetId="13" r:id="rId1"/>
  </sheets>
  <definedNames>
    <definedName name="_xlnm._FilterDatabase" localSheetId="0" hidden="1">'B1'!$A$1:$Z$18</definedName>
  </definedNames>
  <calcPr calcId="145621"/>
</workbook>
</file>

<file path=xl/calcChain.xml><?xml version="1.0" encoding="utf-8"?>
<calcChain xmlns="http://schemas.openxmlformats.org/spreadsheetml/2006/main">
  <c r="F24" i="13" l="1"/>
  <c r="F23" i="13"/>
  <c r="H24" i="13"/>
  <c r="H23" i="13"/>
  <c r="H25" i="13" s="1"/>
  <c r="K24" i="13"/>
  <c r="K23" i="13"/>
  <c r="K25" i="13" s="1"/>
  <c r="K5" i="13" l="1"/>
  <c r="K6" i="13"/>
  <c r="K8" i="13"/>
  <c r="K9" i="13"/>
  <c r="K14" i="13"/>
  <c r="K17" i="13"/>
  <c r="K3" i="13" l="1"/>
  <c r="K2" i="13"/>
  <c r="K18" i="13" l="1"/>
  <c r="K21" i="13" s="1"/>
  <c r="K27" i="13" s="1"/>
  <c r="H20" i="13" l="1"/>
  <c r="H21" i="13" l="1"/>
  <c r="H27" i="13"/>
  <c r="H28" i="13" s="1"/>
  <c r="F20" i="13"/>
</calcChain>
</file>

<file path=xl/sharedStrings.xml><?xml version="1.0" encoding="utf-8"?>
<sst xmlns="http://schemas.openxmlformats.org/spreadsheetml/2006/main" count="146" uniqueCount="86">
  <si>
    <t>G160</t>
  </si>
  <si>
    <t>ROMBACH160</t>
  </si>
  <si>
    <t>Delta  G 160</t>
  </si>
  <si>
    <t>G 100</t>
  </si>
  <si>
    <t>Elster G 160</t>
  </si>
  <si>
    <t>G40</t>
  </si>
  <si>
    <t>TIGÁZ</t>
  </si>
  <si>
    <t>POD azonosító</t>
  </si>
  <si>
    <t>39N112579597000R</t>
  </si>
  <si>
    <t>39N112579598000M</t>
  </si>
  <si>
    <t>39N1125795950000</t>
  </si>
  <si>
    <t>39N112579596000W</t>
  </si>
  <si>
    <t>39N1125798280006</t>
  </si>
  <si>
    <t>39N112579826000G</t>
  </si>
  <si>
    <t>39N112579827000B</t>
  </si>
  <si>
    <t>39N112579546000P</t>
  </si>
  <si>
    <t>39N1125796390009</t>
  </si>
  <si>
    <t>39N112579638000E</t>
  </si>
  <si>
    <t>Elosztó</t>
  </si>
  <si>
    <t>Nem korl.</t>
  </si>
  <si>
    <t>K16950700001820</t>
  </si>
  <si>
    <t>K16950800005745</t>
  </si>
  <si>
    <t>K16950700001836</t>
  </si>
  <si>
    <t>G12949804060803</t>
  </si>
  <si>
    <t>G65</t>
  </si>
  <si>
    <t>Régió</t>
  </si>
  <si>
    <t>Fogyasztási hely neve</t>
  </si>
  <si>
    <t>Fogyasztási hely címe</t>
  </si>
  <si>
    <t>Rendelkezésre álló teljesítmény</t>
  </si>
  <si>
    <t>Mérő típus</t>
  </si>
  <si>
    <t>Gyáriszám</t>
  </si>
  <si>
    <t>MS</t>
  </si>
  <si>
    <t>Miskolc Gépészeti Kp.</t>
  </si>
  <si>
    <t>Miskolc Kinizsi u.21.</t>
  </si>
  <si>
    <t>MJ/h</t>
  </si>
  <si>
    <t>DB</t>
  </si>
  <si>
    <t>DEBRECEN CSOMP.</t>
  </si>
  <si>
    <t>DEBRECEN PETŐFI TÉR 12.</t>
  </si>
  <si>
    <t>K26950600006618</t>
  </si>
  <si>
    <t>EPERJESKE-ÁTRAKÓ/TUZSÉR</t>
  </si>
  <si>
    <t>TUZSÉR HELYRAJZ SZ.73</t>
  </si>
  <si>
    <t>ZÁHONY VONTAT.MOZDONYJ.FEKETÉN.</t>
  </si>
  <si>
    <t>ZÁHONY FÜTŐHÁZ Ú.1/1</t>
  </si>
  <si>
    <t>GÉPÉSZET DEBRECEN</t>
  </si>
  <si>
    <t>DEBRECEN DÉLI SOR 51.</t>
  </si>
  <si>
    <t>GÉPÉSZET NYÍREGYHÁZA</t>
  </si>
  <si>
    <t>4400 NYÍREGYHÁZA ERKEL F. U. 10.</t>
  </si>
  <si>
    <t>BP</t>
  </si>
  <si>
    <t xml:space="preserve"> SZOLNOK, SOROMPÓ U.2. "A"TIP. KOCSIJAV.</t>
  </si>
  <si>
    <t>SZOLNOK, SOROMPÓ U.2.</t>
  </si>
  <si>
    <t>SZOLNOK, TÉGLAGYÁRI U. 36-3. FELV. ÉP.</t>
  </si>
  <si>
    <t>SZOLNOK, TÉGLAGYÁRI U. 36-3.</t>
  </si>
  <si>
    <t>Zári Feketén sugárzó</t>
  </si>
  <si>
    <t>Záhony Baross G.u.1.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</si>
  <si>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</si>
  <si>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</si>
  <si>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</si>
  <si>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</si>
  <si>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</si>
  <si>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</si>
  <si>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</si>
  <si>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</si>
  <si>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</si>
  <si>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</si>
  <si>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</si>
  <si>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</si>
  <si>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Megjegyzés</t>
  </si>
  <si>
    <t>Kapacitás lekötés</t>
  </si>
  <si>
    <t>Korlátozási kat.</t>
  </si>
  <si>
    <t>K16951000005846</t>
  </si>
  <si>
    <t>K16951000001006</t>
  </si>
  <si>
    <t>m3/h</t>
  </si>
  <si>
    <t xml:space="preserve">2017.10.01-2018.09.31 </t>
  </si>
  <si>
    <t xml:space="preserve">Püspökladány állomás </t>
  </si>
  <si>
    <t xml:space="preserve">4150 Püspökladány Vasút utca 1. </t>
  </si>
  <si>
    <t>lekötött telj csökkentés</t>
  </si>
  <si>
    <t>BHÉV</t>
  </si>
  <si>
    <t>39N112578966000U</t>
  </si>
  <si>
    <t>Szentendre HÉV kocsiszín</t>
  </si>
  <si>
    <t>2000 Szentendre, Vasúti villasor 4.</t>
  </si>
  <si>
    <t>16950600006492</t>
  </si>
  <si>
    <t>G250</t>
  </si>
  <si>
    <t>39N1125789810006</t>
  </si>
  <si>
    <t>Ráckeve HÉV járműtelep</t>
  </si>
  <si>
    <t>2300 Ráckeve, Kossuth u.117.</t>
  </si>
  <si>
    <t>18500707691770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</si>
</sst>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Font="1" applyFill="1" applyBorder="1"/>
    <xf numFmtId="3" fontId="4" fillId="0" borderId="1" xfId="0" applyNumberFormat="1" applyFont="1" applyFill="1" applyBorder="1"/>
    <xf numFmtId="3" fontId="4" fillId="0" borderId="0" xfId="1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3" fontId="4" fillId="0" borderId="2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</cellXfs>
  <cellStyles count="3">
    <cellStyle name="Jó" xfId="1" builtinId="26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workbookViewId="0"/>
  </sheetViews>
  <sheetFormatPr defaultRowHeight="12.75" x14ac:dyDescent="0.2"/>
  <cols>
    <col min="1" max="1" width="3.42578125" style="1" customWidth="1"/>
    <col min="2" max="2" width="7.28515625" style="1" bestFit="1" customWidth="1"/>
    <col min="3" max="3" width="18.42578125" style="2" bestFit="1" customWidth="1"/>
    <col min="4" max="4" width="28" style="1" customWidth="1"/>
    <col min="5" max="5" width="34.140625" style="1" bestFit="1" customWidth="1"/>
    <col min="6" max="6" width="12" style="1" customWidth="1"/>
    <col min="7" max="7" width="5" style="1" bestFit="1" customWidth="1"/>
    <col min="8" max="8" width="11.85546875" style="1" customWidth="1"/>
    <col min="9" max="9" width="13.5703125" style="1" bestFit="1" customWidth="1"/>
    <col min="10" max="10" width="16.5703125" style="3" bestFit="1" customWidth="1"/>
    <col min="11" max="22" width="11.5703125" style="1" customWidth="1"/>
    <col min="23" max="23" width="8.28515625" style="1" customWidth="1"/>
    <col min="24" max="24" width="14.7109375" style="1" customWidth="1"/>
    <col min="25" max="25" width="9" style="1" bestFit="1" customWidth="1"/>
    <col min="26" max="26" width="9.7109375" style="1" customWidth="1"/>
    <col min="27" max="16384" width="9.140625" style="1"/>
  </cols>
  <sheetData>
    <row r="1" spans="1:25" s="12" customFormat="1" ht="60" x14ac:dyDescent="0.25">
      <c r="A1" s="24" t="s">
        <v>25</v>
      </c>
      <c r="B1" s="24" t="s">
        <v>18</v>
      </c>
      <c r="C1" s="24" t="s">
        <v>7</v>
      </c>
      <c r="D1" s="24" t="s">
        <v>26</v>
      </c>
      <c r="E1" s="24" t="s">
        <v>27</v>
      </c>
      <c r="F1" s="24" t="s">
        <v>28</v>
      </c>
      <c r="G1" s="24"/>
      <c r="H1" s="24" t="s">
        <v>67</v>
      </c>
      <c r="I1" s="24" t="s">
        <v>29</v>
      </c>
      <c r="J1" s="25" t="s">
        <v>30</v>
      </c>
      <c r="K1" s="24" t="s">
        <v>72</v>
      </c>
      <c r="L1" s="24" t="s">
        <v>57</v>
      </c>
      <c r="M1" s="24" t="s">
        <v>58</v>
      </c>
      <c r="N1" s="24" t="s">
        <v>59</v>
      </c>
      <c r="O1" s="24" t="s">
        <v>60</v>
      </c>
      <c r="P1" s="24" t="s">
        <v>61</v>
      </c>
      <c r="Q1" s="24" t="s">
        <v>62</v>
      </c>
      <c r="R1" s="24" t="s">
        <v>63</v>
      </c>
      <c r="S1" s="24" t="s">
        <v>64</v>
      </c>
      <c r="T1" s="24" t="s">
        <v>65</v>
      </c>
      <c r="U1" s="24" t="s">
        <v>54</v>
      </c>
      <c r="V1" s="24" t="s">
        <v>55</v>
      </c>
      <c r="W1" s="24" t="s">
        <v>56</v>
      </c>
      <c r="X1" s="10" t="s">
        <v>66</v>
      </c>
      <c r="Y1" s="11" t="s">
        <v>68</v>
      </c>
    </row>
    <row r="2" spans="1:25" x14ac:dyDescent="0.2">
      <c r="A2" s="4" t="s">
        <v>47</v>
      </c>
      <c r="B2" s="4" t="s">
        <v>6</v>
      </c>
      <c r="C2" s="5" t="s">
        <v>17</v>
      </c>
      <c r="D2" s="4" t="s">
        <v>50</v>
      </c>
      <c r="E2" s="4" t="s">
        <v>51</v>
      </c>
      <c r="F2" s="7">
        <v>3434</v>
      </c>
      <c r="G2" s="4" t="s">
        <v>34</v>
      </c>
      <c r="H2" s="7">
        <v>3434</v>
      </c>
      <c r="I2" s="4" t="s">
        <v>0</v>
      </c>
      <c r="J2" s="6" t="s">
        <v>20</v>
      </c>
      <c r="K2" s="19">
        <f>SUM(L2:W2)</f>
        <v>201250</v>
      </c>
      <c r="L2" s="7">
        <v>10350</v>
      </c>
      <c r="M2" s="7">
        <v>17250</v>
      </c>
      <c r="N2" s="7">
        <v>40250</v>
      </c>
      <c r="O2" s="7">
        <v>42550</v>
      </c>
      <c r="P2" s="7">
        <v>31049.999999999996</v>
      </c>
      <c r="Q2" s="7">
        <v>28749.999999999996</v>
      </c>
      <c r="R2" s="7">
        <v>11500</v>
      </c>
      <c r="S2" s="7">
        <v>5750</v>
      </c>
      <c r="T2" s="7">
        <v>3449.9999999999995</v>
      </c>
      <c r="U2" s="7">
        <v>3449.9999999999995</v>
      </c>
      <c r="V2" s="7">
        <v>3449.9999999999995</v>
      </c>
      <c r="W2" s="7">
        <v>3449.9999999999995</v>
      </c>
      <c r="X2" s="4"/>
      <c r="Y2" s="4" t="s">
        <v>19</v>
      </c>
    </row>
    <row r="3" spans="1:25" x14ac:dyDescent="0.2">
      <c r="A3" s="4" t="s">
        <v>47</v>
      </c>
      <c r="B3" s="4" t="s">
        <v>6</v>
      </c>
      <c r="C3" s="5" t="s">
        <v>16</v>
      </c>
      <c r="D3" s="4" t="s">
        <v>48</v>
      </c>
      <c r="E3" s="4" t="s">
        <v>49</v>
      </c>
      <c r="F3" s="7">
        <v>6800</v>
      </c>
      <c r="G3" s="4" t="s">
        <v>34</v>
      </c>
      <c r="H3" s="7">
        <v>6800</v>
      </c>
      <c r="I3" s="4"/>
      <c r="J3" s="6">
        <v>5443</v>
      </c>
      <c r="K3" s="19">
        <f>SUM(L3:W3)</f>
        <v>194450</v>
      </c>
      <c r="L3" s="7">
        <v>8625</v>
      </c>
      <c r="M3" s="7">
        <v>20700</v>
      </c>
      <c r="N3" s="7">
        <v>36800</v>
      </c>
      <c r="O3" s="7">
        <v>43700</v>
      </c>
      <c r="P3" s="7">
        <v>34500</v>
      </c>
      <c r="Q3" s="7">
        <v>24149.999999999996</v>
      </c>
      <c r="R3" s="7">
        <v>8100</v>
      </c>
      <c r="S3" s="7">
        <v>4050</v>
      </c>
      <c r="T3" s="4">
        <v>3449.9999999999995</v>
      </c>
      <c r="U3" s="4">
        <v>3449.9999999999995</v>
      </c>
      <c r="V3" s="4">
        <v>2875</v>
      </c>
      <c r="W3" s="4">
        <v>4050</v>
      </c>
      <c r="X3" s="4"/>
      <c r="Y3" s="4" t="s">
        <v>19</v>
      </c>
    </row>
    <row r="4" spans="1:25" x14ac:dyDescent="0.2">
      <c r="A4" s="4"/>
      <c r="B4" s="4" t="s">
        <v>6</v>
      </c>
      <c r="C4" s="5"/>
      <c r="D4" s="4"/>
      <c r="E4" s="4"/>
      <c r="F4" s="4"/>
      <c r="G4" s="4"/>
      <c r="H4" s="7"/>
      <c r="I4" s="4"/>
      <c r="J4" s="6">
        <v>525268</v>
      </c>
      <c r="K4" s="19"/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/>
      <c r="Y4" s="4" t="s">
        <v>19</v>
      </c>
    </row>
    <row r="5" spans="1:25" x14ac:dyDescent="0.2">
      <c r="A5" s="4" t="s">
        <v>35</v>
      </c>
      <c r="B5" s="4" t="s">
        <v>6</v>
      </c>
      <c r="C5" s="5" t="s">
        <v>10</v>
      </c>
      <c r="D5" s="4" t="s">
        <v>45</v>
      </c>
      <c r="E5" s="4" t="s">
        <v>46</v>
      </c>
      <c r="F5" s="7">
        <v>6800</v>
      </c>
      <c r="G5" s="4" t="s">
        <v>34</v>
      </c>
      <c r="H5" s="7">
        <v>6800</v>
      </c>
      <c r="I5" s="4" t="s">
        <v>2</v>
      </c>
      <c r="J5" s="6" t="s">
        <v>22</v>
      </c>
      <c r="K5" s="19">
        <f t="shared" ref="K5:K17" si="0">SUM(L5:W5)</f>
        <v>261249.99999999997</v>
      </c>
      <c r="L5" s="7">
        <v>13799.999999999998</v>
      </c>
      <c r="M5" s="7">
        <v>27599.999999999996</v>
      </c>
      <c r="N5" s="7">
        <v>55199.999999999993</v>
      </c>
      <c r="O5" s="7">
        <v>59799.999999999993</v>
      </c>
      <c r="P5" s="7">
        <v>55199.999999999993</v>
      </c>
      <c r="Q5" s="7">
        <v>27599.999999999996</v>
      </c>
      <c r="R5" s="7">
        <v>13799.999999999998</v>
      </c>
      <c r="S5" s="7">
        <v>1650</v>
      </c>
      <c r="T5" s="7">
        <v>1650</v>
      </c>
      <c r="U5" s="7">
        <v>1650</v>
      </c>
      <c r="V5" s="7">
        <v>1650</v>
      </c>
      <c r="W5" s="7">
        <v>1650</v>
      </c>
      <c r="X5" s="7"/>
      <c r="Y5" s="4" t="s">
        <v>19</v>
      </c>
    </row>
    <row r="6" spans="1:25" x14ac:dyDescent="0.2">
      <c r="A6" s="4" t="s">
        <v>35</v>
      </c>
      <c r="B6" s="4" t="s">
        <v>6</v>
      </c>
      <c r="C6" s="5" t="s">
        <v>11</v>
      </c>
      <c r="D6" s="4" t="s">
        <v>73</v>
      </c>
      <c r="E6" s="4" t="s">
        <v>74</v>
      </c>
      <c r="F6" s="7">
        <v>5440</v>
      </c>
      <c r="G6" s="4" t="s">
        <v>34</v>
      </c>
      <c r="H6" s="7">
        <v>3434</v>
      </c>
      <c r="I6" s="4"/>
      <c r="J6" s="6">
        <v>7765</v>
      </c>
      <c r="K6" s="19">
        <f t="shared" si="0"/>
        <v>146049.99999999997</v>
      </c>
      <c r="L6" s="7">
        <v>8049.9999999999991</v>
      </c>
      <c r="M6" s="7">
        <v>16099.999999999998</v>
      </c>
      <c r="N6" s="7">
        <v>27599.999999999996</v>
      </c>
      <c r="O6" s="7">
        <v>28749.999999999996</v>
      </c>
      <c r="P6" s="7">
        <v>27599.999999999996</v>
      </c>
      <c r="Q6" s="7">
        <v>16099.999999999998</v>
      </c>
      <c r="R6" s="7">
        <v>8049.9999999999991</v>
      </c>
      <c r="S6" s="7">
        <v>2760</v>
      </c>
      <c r="T6" s="7">
        <v>2760</v>
      </c>
      <c r="U6" s="7">
        <v>2760</v>
      </c>
      <c r="V6" s="7">
        <v>2760</v>
      </c>
      <c r="W6" s="7">
        <v>2760</v>
      </c>
      <c r="X6" s="7"/>
      <c r="Y6" s="4" t="s">
        <v>19</v>
      </c>
    </row>
    <row r="7" spans="1:25" x14ac:dyDescent="0.2">
      <c r="A7" s="4"/>
      <c r="B7" s="4" t="s">
        <v>6</v>
      </c>
      <c r="C7" s="5"/>
      <c r="D7" s="4"/>
      <c r="E7" s="4"/>
      <c r="F7" s="4"/>
      <c r="G7" s="4"/>
      <c r="H7" s="7"/>
      <c r="I7" s="4" t="s">
        <v>1</v>
      </c>
      <c r="J7" s="6" t="s">
        <v>69</v>
      </c>
      <c r="K7" s="19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/>
      <c r="Y7" s="4" t="s">
        <v>19</v>
      </c>
    </row>
    <row r="8" spans="1:25" x14ac:dyDescent="0.2">
      <c r="A8" s="4" t="s">
        <v>35</v>
      </c>
      <c r="B8" s="4" t="s">
        <v>6</v>
      </c>
      <c r="C8" s="5" t="s">
        <v>8</v>
      </c>
      <c r="D8" s="4" t="s">
        <v>43</v>
      </c>
      <c r="E8" s="4" t="s">
        <v>44</v>
      </c>
      <c r="F8" s="7">
        <v>8500</v>
      </c>
      <c r="G8" s="4" t="s">
        <v>34</v>
      </c>
      <c r="H8" s="7">
        <v>3434</v>
      </c>
      <c r="I8" s="4" t="s">
        <v>1</v>
      </c>
      <c r="J8" s="6">
        <v>5439</v>
      </c>
      <c r="K8" s="19">
        <f t="shared" si="0"/>
        <v>147200</v>
      </c>
      <c r="L8" s="7">
        <v>6899.9999999999991</v>
      </c>
      <c r="M8" s="7">
        <v>14949.999999999998</v>
      </c>
      <c r="N8" s="7">
        <v>34500</v>
      </c>
      <c r="O8" s="7">
        <v>36800</v>
      </c>
      <c r="P8" s="7">
        <v>32199.999999999996</v>
      </c>
      <c r="Q8" s="7">
        <v>14949.999999999998</v>
      </c>
      <c r="R8" s="7">
        <v>6899.9999999999991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7"/>
      <c r="Y8" s="4" t="s">
        <v>19</v>
      </c>
    </row>
    <row r="9" spans="1:25" x14ac:dyDescent="0.2">
      <c r="A9" s="4" t="s">
        <v>35</v>
      </c>
      <c r="B9" s="4" t="s">
        <v>6</v>
      </c>
      <c r="C9" s="5" t="s">
        <v>9</v>
      </c>
      <c r="D9" s="4" t="s">
        <v>36</v>
      </c>
      <c r="E9" s="4" t="s">
        <v>37</v>
      </c>
      <c r="F9" s="7">
        <v>8500</v>
      </c>
      <c r="G9" s="4" t="s">
        <v>34</v>
      </c>
      <c r="H9" s="7">
        <v>7820</v>
      </c>
      <c r="I9" s="4"/>
      <c r="J9" s="6">
        <v>1785</v>
      </c>
      <c r="K9" s="19">
        <f t="shared" si="0"/>
        <v>299000</v>
      </c>
      <c r="L9" s="7">
        <v>17250</v>
      </c>
      <c r="M9" s="7">
        <v>34500</v>
      </c>
      <c r="N9" s="7">
        <v>57499.999999999993</v>
      </c>
      <c r="O9" s="7">
        <v>60949.999999999993</v>
      </c>
      <c r="P9" s="7">
        <v>57499.999999999993</v>
      </c>
      <c r="Q9" s="7">
        <v>34500</v>
      </c>
      <c r="R9" s="7">
        <v>17250</v>
      </c>
      <c r="S9" s="7">
        <v>3909.9999999999995</v>
      </c>
      <c r="T9" s="7">
        <v>3909.9999999999995</v>
      </c>
      <c r="U9" s="7">
        <v>3909.9999999999995</v>
      </c>
      <c r="V9" s="7">
        <v>3909.9999999999995</v>
      </c>
      <c r="W9" s="7">
        <v>3909.9999999999995</v>
      </c>
      <c r="X9" s="7"/>
      <c r="Y9" s="4" t="s">
        <v>19</v>
      </c>
    </row>
    <row r="10" spans="1:25" x14ac:dyDescent="0.2">
      <c r="A10" s="4"/>
      <c r="B10" s="4" t="s">
        <v>6</v>
      </c>
      <c r="C10" s="5"/>
      <c r="D10" s="4"/>
      <c r="E10" s="4"/>
      <c r="F10" s="4"/>
      <c r="G10" s="4"/>
      <c r="H10" s="7"/>
      <c r="I10" s="4"/>
      <c r="J10" s="6">
        <v>157978</v>
      </c>
      <c r="K10" s="19"/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/>
      <c r="Y10" s="4" t="s">
        <v>19</v>
      </c>
    </row>
    <row r="11" spans="1:25" x14ac:dyDescent="0.2">
      <c r="A11" s="4"/>
      <c r="B11" s="4" t="s">
        <v>6</v>
      </c>
      <c r="C11" s="5"/>
      <c r="D11" s="4"/>
      <c r="E11" s="4"/>
      <c r="F11" s="4"/>
      <c r="G11" s="4"/>
      <c r="H11" s="7"/>
      <c r="I11" s="4"/>
      <c r="J11" s="26">
        <v>671421124936638</v>
      </c>
      <c r="K11" s="19"/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/>
      <c r="Y11" s="4" t="s">
        <v>19</v>
      </c>
    </row>
    <row r="12" spans="1:25" x14ac:dyDescent="0.2">
      <c r="A12" s="4"/>
      <c r="B12" s="4" t="s">
        <v>6</v>
      </c>
      <c r="C12" s="5"/>
      <c r="D12" s="4"/>
      <c r="E12" s="4"/>
      <c r="F12" s="4"/>
      <c r="G12" s="4"/>
      <c r="H12" s="7"/>
      <c r="I12" s="4"/>
      <c r="J12" s="6">
        <v>23230103</v>
      </c>
      <c r="K12" s="19"/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/>
      <c r="Y12" s="4" t="s">
        <v>19</v>
      </c>
    </row>
    <row r="13" spans="1:25" x14ac:dyDescent="0.2">
      <c r="A13" s="4"/>
      <c r="B13" s="4" t="s">
        <v>6</v>
      </c>
      <c r="C13" s="5"/>
      <c r="D13" s="4"/>
      <c r="E13" s="4"/>
      <c r="F13" s="4"/>
      <c r="G13" s="4"/>
      <c r="H13" s="7"/>
      <c r="I13" s="4"/>
      <c r="J13" s="6" t="s">
        <v>38</v>
      </c>
      <c r="K13" s="19"/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/>
      <c r="Y13" s="4" t="s">
        <v>19</v>
      </c>
    </row>
    <row r="14" spans="1:25" x14ac:dyDescent="0.2">
      <c r="A14" s="4" t="s">
        <v>35</v>
      </c>
      <c r="B14" s="4" t="s">
        <v>6</v>
      </c>
      <c r="C14" s="5" t="s">
        <v>13</v>
      </c>
      <c r="D14" s="4" t="s">
        <v>41</v>
      </c>
      <c r="E14" s="4" t="s">
        <v>42</v>
      </c>
      <c r="F14" s="7">
        <v>5440</v>
      </c>
      <c r="G14" s="4" t="s">
        <v>34</v>
      </c>
      <c r="H14" s="7">
        <v>3434</v>
      </c>
      <c r="I14" s="4" t="s">
        <v>3</v>
      </c>
      <c r="J14" s="6" t="s">
        <v>70</v>
      </c>
      <c r="K14" s="19">
        <f t="shared" si="0"/>
        <v>156500</v>
      </c>
      <c r="L14" s="7">
        <v>8049.9999999999991</v>
      </c>
      <c r="M14" s="7">
        <v>16099.999999999998</v>
      </c>
      <c r="N14" s="7">
        <v>33400</v>
      </c>
      <c r="O14" s="7">
        <v>35700</v>
      </c>
      <c r="P14" s="7">
        <v>33350</v>
      </c>
      <c r="Q14" s="7">
        <v>16099.999999999998</v>
      </c>
      <c r="R14" s="7">
        <v>8049.9999999999991</v>
      </c>
      <c r="S14" s="7">
        <v>1150</v>
      </c>
      <c r="T14" s="4">
        <v>1150</v>
      </c>
      <c r="U14" s="4">
        <v>1150</v>
      </c>
      <c r="V14" s="4">
        <v>1150</v>
      </c>
      <c r="W14" s="4">
        <v>1150</v>
      </c>
      <c r="X14" s="7"/>
      <c r="Y14" s="4" t="s">
        <v>19</v>
      </c>
    </row>
    <row r="15" spans="1:25" x14ac:dyDescent="0.2">
      <c r="A15" s="4" t="s">
        <v>35</v>
      </c>
      <c r="B15" s="4" t="s">
        <v>6</v>
      </c>
      <c r="C15" s="5" t="s">
        <v>14</v>
      </c>
      <c r="D15" s="4" t="s">
        <v>52</v>
      </c>
      <c r="E15" s="4" t="s">
        <v>53</v>
      </c>
      <c r="F15" s="7">
        <v>3570</v>
      </c>
      <c r="G15" s="4" t="s">
        <v>34</v>
      </c>
      <c r="H15" s="7">
        <v>3434</v>
      </c>
      <c r="I15" s="4" t="s">
        <v>24</v>
      </c>
      <c r="J15" s="6">
        <v>2073156</v>
      </c>
      <c r="K15" s="19"/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7"/>
      <c r="Y15" s="4" t="s">
        <v>19</v>
      </c>
    </row>
    <row r="16" spans="1:25" x14ac:dyDescent="0.2">
      <c r="A16" s="4"/>
      <c r="B16" s="4" t="s">
        <v>6</v>
      </c>
      <c r="C16" s="5"/>
      <c r="D16" s="4"/>
      <c r="E16" s="4"/>
      <c r="F16" s="4"/>
      <c r="G16" s="4"/>
      <c r="H16" s="7"/>
      <c r="I16" s="4" t="s">
        <v>5</v>
      </c>
      <c r="J16" s="6" t="s">
        <v>23</v>
      </c>
      <c r="K16" s="19"/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/>
      <c r="Y16" s="4" t="s">
        <v>19</v>
      </c>
    </row>
    <row r="17" spans="1:25" x14ac:dyDescent="0.2">
      <c r="A17" s="4" t="s">
        <v>35</v>
      </c>
      <c r="B17" s="4" t="s">
        <v>6</v>
      </c>
      <c r="C17" s="5" t="s">
        <v>12</v>
      </c>
      <c r="D17" s="4" t="s">
        <v>39</v>
      </c>
      <c r="E17" s="4" t="s">
        <v>40</v>
      </c>
      <c r="F17" s="7">
        <v>6800</v>
      </c>
      <c r="G17" s="4" t="s">
        <v>34</v>
      </c>
      <c r="H17" s="7">
        <v>3434</v>
      </c>
      <c r="I17" s="4" t="s">
        <v>5</v>
      </c>
      <c r="J17" s="6">
        <v>1767</v>
      </c>
      <c r="K17" s="19">
        <f t="shared" si="0"/>
        <v>235749.99999999997</v>
      </c>
      <c r="L17" s="7">
        <v>12649.999999999998</v>
      </c>
      <c r="M17" s="7">
        <v>24149.999999999996</v>
      </c>
      <c r="N17" s="7">
        <v>49449.999999999993</v>
      </c>
      <c r="O17" s="7">
        <v>50599.999999999993</v>
      </c>
      <c r="P17" s="7">
        <v>48299.999999999993</v>
      </c>
      <c r="Q17" s="7">
        <v>24149.999999999996</v>
      </c>
      <c r="R17" s="7">
        <v>12649.999999999998</v>
      </c>
      <c r="S17" s="7">
        <v>2760</v>
      </c>
      <c r="T17" s="7">
        <v>2760</v>
      </c>
      <c r="U17" s="7">
        <v>2760</v>
      </c>
      <c r="V17" s="7">
        <v>2760</v>
      </c>
      <c r="W17" s="7">
        <v>2760</v>
      </c>
      <c r="X17" s="7"/>
      <c r="Y17" s="4" t="s">
        <v>19</v>
      </c>
    </row>
    <row r="18" spans="1:25" x14ac:dyDescent="0.2">
      <c r="A18" s="4" t="s">
        <v>31</v>
      </c>
      <c r="B18" s="4" t="s">
        <v>6</v>
      </c>
      <c r="C18" s="5" t="s">
        <v>15</v>
      </c>
      <c r="D18" s="4" t="s">
        <v>32</v>
      </c>
      <c r="E18" s="4" t="s">
        <v>33</v>
      </c>
      <c r="F18" s="7">
        <v>17000</v>
      </c>
      <c r="G18" s="4" t="s">
        <v>34</v>
      </c>
      <c r="H18" s="7">
        <v>7820</v>
      </c>
      <c r="I18" s="4" t="s">
        <v>4</v>
      </c>
      <c r="J18" s="6" t="s">
        <v>21</v>
      </c>
      <c r="K18" s="19">
        <f>SUM(L18:W18)</f>
        <v>621050</v>
      </c>
      <c r="L18" s="7">
        <v>40300</v>
      </c>
      <c r="M18" s="7">
        <v>69000</v>
      </c>
      <c r="N18" s="7">
        <v>109249.99999999999</v>
      </c>
      <c r="O18" s="7">
        <v>120749.99999999999</v>
      </c>
      <c r="P18" s="7">
        <v>97749.999999999985</v>
      </c>
      <c r="Q18" s="7">
        <v>69000</v>
      </c>
      <c r="R18" s="7">
        <v>28749.999999999996</v>
      </c>
      <c r="S18" s="7">
        <v>69000</v>
      </c>
      <c r="T18" s="7">
        <v>4600</v>
      </c>
      <c r="U18" s="7">
        <v>3449.9999999999995</v>
      </c>
      <c r="V18" s="7">
        <v>3449.9999999999995</v>
      </c>
      <c r="W18" s="7">
        <v>5750</v>
      </c>
      <c r="X18" s="4" t="s">
        <v>75</v>
      </c>
      <c r="Y18" s="4" t="s">
        <v>19</v>
      </c>
    </row>
    <row r="19" spans="1:25" x14ac:dyDescent="0.2">
      <c r="A19" s="13"/>
      <c r="B19" s="13"/>
      <c r="C19" s="14"/>
      <c r="D19" s="13"/>
      <c r="E19" s="13"/>
      <c r="F19" s="13"/>
      <c r="G19" s="13"/>
      <c r="H19" s="15"/>
      <c r="I19" s="16"/>
      <c r="J19" s="17"/>
      <c r="K19" s="20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x14ac:dyDescent="0.2">
      <c r="F20" s="8">
        <f>SUM(F2:F19)</f>
        <v>72284</v>
      </c>
      <c r="H20" s="8">
        <f>SUM(H2:H19)</f>
        <v>49844</v>
      </c>
      <c r="I20" s="3" t="s">
        <v>34</v>
      </c>
      <c r="K20" s="21"/>
    </row>
    <row r="21" spans="1:25" x14ac:dyDescent="0.2">
      <c r="H21" s="8">
        <f>+H20/34</f>
        <v>1466</v>
      </c>
      <c r="I21" s="3" t="s">
        <v>71</v>
      </c>
      <c r="K21" s="22">
        <f>SUM(K2:K20)</f>
        <v>2262500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5" x14ac:dyDescent="0.2">
      <c r="A22" s="1" t="s">
        <v>76</v>
      </c>
      <c r="K22" s="21"/>
    </row>
    <row r="23" spans="1:25" ht="12.75" customHeight="1" x14ac:dyDescent="0.2">
      <c r="A23" s="4" t="s">
        <v>47</v>
      </c>
      <c r="B23" s="4" t="s">
        <v>6</v>
      </c>
      <c r="C23" s="5" t="s">
        <v>77</v>
      </c>
      <c r="D23" s="4" t="s">
        <v>78</v>
      </c>
      <c r="E23" s="4" t="s">
        <v>79</v>
      </c>
      <c r="F23" s="7">
        <f>250*34</f>
        <v>8500</v>
      </c>
      <c r="G23" s="4" t="s">
        <v>34</v>
      </c>
      <c r="H23" s="7">
        <f>160*34</f>
        <v>5440</v>
      </c>
      <c r="I23" s="4" t="s">
        <v>81</v>
      </c>
      <c r="J23" s="6" t="s">
        <v>80</v>
      </c>
      <c r="K23" s="23">
        <f>SUM(L23:W23)</f>
        <v>388699.99999999994</v>
      </c>
      <c r="L23" s="27">
        <v>27599.999999999996</v>
      </c>
      <c r="M23" s="27">
        <v>50599.999999999993</v>
      </c>
      <c r="N23" s="27">
        <v>64399.999999999993</v>
      </c>
      <c r="O23" s="27">
        <v>66700</v>
      </c>
      <c r="P23" s="27">
        <v>59799.999999999993</v>
      </c>
      <c r="Q23" s="27">
        <v>55199.999999999993</v>
      </c>
      <c r="R23" s="27">
        <v>37950</v>
      </c>
      <c r="S23" s="27">
        <v>9200</v>
      </c>
      <c r="T23" s="27">
        <v>3449.9999999999995</v>
      </c>
      <c r="U23" s="27">
        <v>3449.9999999999995</v>
      </c>
      <c r="V23" s="27">
        <v>3449.9999999999995</v>
      </c>
      <c r="W23" s="27">
        <v>6899.9999999999991</v>
      </c>
      <c r="X23" s="18"/>
      <c r="Y23" s="4" t="s">
        <v>19</v>
      </c>
    </row>
    <row r="24" spans="1:25" x14ac:dyDescent="0.2">
      <c r="A24" s="4" t="s">
        <v>47</v>
      </c>
      <c r="B24" s="4" t="s">
        <v>6</v>
      </c>
      <c r="C24" s="5" t="s">
        <v>82</v>
      </c>
      <c r="D24" s="4" t="s">
        <v>83</v>
      </c>
      <c r="E24" s="4" t="s">
        <v>84</v>
      </c>
      <c r="F24" s="7">
        <f>160*34</f>
        <v>5440</v>
      </c>
      <c r="G24" s="4" t="s">
        <v>34</v>
      </c>
      <c r="H24" s="7">
        <f>100*34</f>
        <v>3400</v>
      </c>
      <c r="I24" s="4" t="s">
        <v>0</v>
      </c>
      <c r="J24" s="6" t="s">
        <v>85</v>
      </c>
      <c r="K24" s="23">
        <f>SUM(L24:W24)</f>
        <v>105800</v>
      </c>
      <c r="L24" s="27">
        <v>3449.9999999999995</v>
      </c>
      <c r="M24" s="27">
        <v>6899.9999999999991</v>
      </c>
      <c r="N24" s="27">
        <v>21850</v>
      </c>
      <c r="O24" s="27">
        <v>24149.999999999996</v>
      </c>
      <c r="P24" s="27">
        <v>17250</v>
      </c>
      <c r="Q24" s="27">
        <v>14949.999999999998</v>
      </c>
      <c r="R24" s="27">
        <v>6899.9999999999991</v>
      </c>
      <c r="S24" s="27">
        <v>2300</v>
      </c>
      <c r="T24" s="27">
        <v>2300</v>
      </c>
      <c r="U24" s="27">
        <v>1724.9999999999998</v>
      </c>
      <c r="V24" s="27">
        <v>1724.9999999999998</v>
      </c>
      <c r="W24" s="27">
        <v>2300</v>
      </c>
      <c r="X24" s="18"/>
      <c r="Y24" s="4" t="s">
        <v>19</v>
      </c>
    </row>
    <row r="25" spans="1:25" x14ac:dyDescent="0.2">
      <c r="H25" s="8">
        <f>SUM(H23:H24)</f>
        <v>8840</v>
      </c>
      <c r="K25" s="22">
        <f>SUM(K23:K24)</f>
        <v>494499.99999999994</v>
      </c>
    </row>
    <row r="26" spans="1:25" x14ac:dyDescent="0.2">
      <c r="K26" s="21"/>
    </row>
    <row r="27" spans="1:25" x14ac:dyDescent="0.2">
      <c r="H27" s="8">
        <f>H20+H25</f>
        <v>58684</v>
      </c>
      <c r="K27" s="22">
        <f>K21+K25</f>
        <v>2757000</v>
      </c>
    </row>
    <row r="28" spans="1:25" x14ac:dyDescent="0.2">
      <c r="H28" s="8">
        <f>H27/34</f>
        <v>1726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B1</vt:lpstr>
    </vt:vector>
  </TitlesOfParts>
  <Company>MÁV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kiralycs</dc:creator>
  <cp:lastModifiedBy>Horváth László</cp:lastModifiedBy>
  <cp:lastPrinted>2012-07-11T13:20:49Z</cp:lastPrinted>
  <dcterms:created xsi:type="dcterms:W3CDTF">2008-11-06T09:10:18Z</dcterms:created>
  <dcterms:modified xsi:type="dcterms:W3CDTF">2017-05-22T12:54:01Z</dcterms:modified>
</cp:coreProperties>
</file>