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75" windowWidth="17655" windowHeight="12405"/>
  </bookViews>
  <sheets>
    <sheet name="D" sheetId="13" r:id="rId1"/>
  </sheets>
  <definedNames>
    <definedName name="_xlnm._FilterDatabase" localSheetId="0" hidden="1">D!#REF!</definedName>
  </definedNames>
  <calcPr calcId="145621"/>
</workbook>
</file>

<file path=xl/calcChain.xml><?xml version="1.0" encoding="utf-8"?>
<calcChain xmlns="http://schemas.openxmlformats.org/spreadsheetml/2006/main">
  <c r="H45" i="13" l="1"/>
  <c r="K45" i="13"/>
  <c r="H42" i="13" l="1"/>
  <c r="H43" i="13" s="1"/>
  <c r="K41" i="13"/>
  <c r="K40" i="13"/>
  <c r="K42" i="13" l="1"/>
  <c r="K16" i="13" l="1"/>
  <c r="K18" i="13"/>
  <c r="H35" i="13"/>
  <c r="H36" i="13" s="1"/>
  <c r="F35" i="13"/>
  <c r="K23" i="13"/>
  <c r="K11" i="13"/>
  <c r="K10" i="13"/>
  <c r="K9" i="13"/>
  <c r="K8" i="13"/>
  <c r="K7" i="13"/>
  <c r="K6" i="13"/>
  <c r="K5" i="13"/>
  <c r="K4" i="13"/>
  <c r="K3" i="13"/>
  <c r="K33" i="13" l="1"/>
  <c r="K32" i="13"/>
  <c r="K12" i="13"/>
  <c r="K2" i="13"/>
  <c r="K35" i="13" l="1"/>
</calcChain>
</file>

<file path=xl/sharedStrings.xml><?xml version="1.0" encoding="utf-8"?>
<sst xmlns="http://schemas.openxmlformats.org/spreadsheetml/2006/main" count="381" uniqueCount="114">
  <si>
    <t>G65</t>
  </si>
  <si>
    <t>G16</t>
  </si>
  <si>
    <t>G160</t>
  </si>
  <si>
    <t>G6</t>
  </si>
  <si>
    <t>G250</t>
  </si>
  <si>
    <t>G4 ROMBACH</t>
  </si>
  <si>
    <t>G4 RF1</t>
  </si>
  <si>
    <t>G4 MGMT</t>
  </si>
  <si>
    <t>G16 MGMT</t>
  </si>
  <si>
    <t>G 16 ACTARIS</t>
  </si>
  <si>
    <t>G 65 MGMT</t>
  </si>
  <si>
    <t>G160 RMG DN80</t>
  </si>
  <si>
    <t>G6 ELSTER BK</t>
  </si>
  <si>
    <t>POD azonosító</t>
  </si>
  <si>
    <t>39N0500516100000</t>
  </si>
  <si>
    <t>39N050451424000M</t>
  </si>
  <si>
    <t>39N050755239000H</t>
  </si>
  <si>
    <t>39N050760445000B</t>
  </si>
  <si>
    <t>39N050774218000O</t>
  </si>
  <si>
    <t>Elosztó</t>
  </si>
  <si>
    <t>Nem korl.</t>
  </si>
  <si>
    <t>EP12323</t>
  </si>
  <si>
    <t>39N0507719850009</t>
  </si>
  <si>
    <t>39N050776544000Q</t>
  </si>
  <si>
    <t>SC07000001905</t>
  </si>
  <si>
    <t>39N050760433000R</t>
  </si>
  <si>
    <t>G25</t>
  </si>
  <si>
    <t>EP27051</t>
  </si>
  <si>
    <t>SC08000011384</t>
  </si>
  <si>
    <t>SG</t>
  </si>
  <si>
    <t/>
  </si>
  <si>
    <t>SZENTES GÉPÉSZET</t>
  </si>
  <si>
    <t>SZENTES, KORSÓS SOR 51.</t>
  </si>
  <si>
    <t>MJ/h</t>
  </si>
  <si>
    <t>1300017235561</t>
  </si>
  <si>
    <t>BÉKÉSCSABA GÉPÉSZET</t>
  </si>
  <si>
    <t>BÉKÉSCSABA, KERTÉSZ U. 1.</t>
  </si>
  <si>
    <t>SZEGED-RÓKUS ÁLLOMÁS</t>
  </si>
  <si>
    <t>Szeged, KOSSUTH LAJOS SUGÁRÚT 116</t>
  </si>
  <si>
    <t>16100023998737</t>
  </si>
  <si>
    <t>40300012214372</t>
  </si>
  <si>
    <t>40300012214373</t>
  </si>
  <si>
    <t>40300012214377</t>
  </si>
  <si>
    <t>40300013218170</t>
  </si>
  <si>
    <t>SZEGED-RENDEZŐ GÉPÉSZET</t>
  </si>
  <si>
    <t>SZEGED, RENDEZŐ PU. 1.</t>
  </si>
  <si>
    <t>2800018913318</t>
  </si>
  <si>
    <t>40300012214375</t>
  </si>
  <si>
    <t>40300012214381</t>
  </si>
  <si>
    <t>BÉKÉSCSABA ÁLLOMÁS</t>
  </si>
  <si>
    <t>BÉKÉSCSABA, ANDRÁSSY U. 58</t>
  </si>
  <si>
    <t>16100000452181</t>
  </si>
  <si>
    <t>27200000487332</t>
  </si>
  <si>
    <t>33800000511219</t>
  </si>
  <si>
    <t>44600000790013</t>
  </si>
  <si>
    <t>576569</t>
  </si>
  <si>
    <t>SM</t>
  </si>
  <si>
    <t>CELLDÖMÖLK RENDEZŐ  PÁLYAUDVAR</t>
  </si>
  <si>
    <t>BP</t>
  </si>
  <si>
    <t>GYŐR, RÉVAI MIKLÓS U. 2.</t>
  </si>
  <si>
    <t>9021 GYŐR, RÉVAI MIKLÓS U. 2.</t>
  </si>
  <si>
    <t>21149544</t>
  </si>
  <si>
    <t>44600000757890</t>
  </si>
  <si>
    <t>4175649</t>
  </si>
  <si>
    <t>KISKUNFÉLEGYHÁZA ÁLLOMÁS</t>
  </si>
  <si>
    <t>KKUNFÉLEGYHÁZA, VASÚTÁLLOMÁS U.2.</t>
  </si>
  <si>
    <t>18924806</t>
  </si>
  <si>
    <t>19222938</t>
  </si>
  <si>
    <t>58600</t>
  </si>
  <si>
    <t>Régió</t>
  </si>
  <si>
    <t>Fogyasztási hely neve</t>
  </si>
  <si>
    <t>Fogyasztási hely címe</t>
  </si>
  <si>
    <t>Rendelkezésre álló teljesítmény</t>
  </si>
  <si>
    <t>Mérő típus</t>
  </si>
  <si>
    <t>Gyáriszám</t>
  </si>
  <si>
    <t>Kapacitás lekötés</t>
  </si>
  <si>
    <t>július</t>
  </si>
  <si>
    <t>augusztus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</si>
  <si>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</si>
  <si>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</si>
  <si>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</si>
  <si>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</si>
  <si>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</si>
  <si>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</si>
  <si>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</si>
  <si>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</si>
  <si>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</si>
  <si>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</si>
  <si>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Megjegyzés</t>
  </si>
  <si>
    <t>Korlátozási kat.</t>
  </si>
  <si>
    <t>ÉGÁZ-DÉGÁZ</t>
  </si>
  <si>
    <t>3 bár</t>
  </si>
  <si>
    <t>G4</t>
  </si>
  <si>
    <t>m3/h</t>
  </si>
  <si>
    <t>SC3401810182</t>
  </si>
  <si>
    <t>'SC03400699739 (40451)</t>
  </si>
  <si>
    <t>40300014219911</t>
  </si>
  <si>
    <t>40300014219913</t>
  </si>
  <si>
    <t>33800000059266</t>
  </si>
  <si>
    <t>33800000556248</t>
  </si>
  <si>
    <t>4169568</t>
  </si>
  <si>
    <t>8209998</t>
  </si>
  <si>
    <t>Celldömölk Rendező pályaudvar</t>
  </si>
  <si>
    <t xml:space="preserve">2017.10.01-2018.09.31 </t>
  </si>
  <si>
    <t>G40</t>
  </si>
  <si>
    <t>Hotel Sopron</t>
  </si>
  <si>
    <t>9400 Sopron, Fővényverem u. 7.</t>
  </si>
  <si>
    <t>39N0501237000000</t>
  </si>
  <si>
    <t>Szombathely Pályaudvar</t>
  </si>
  <si>
    <t>9700 Szombathely, Pályaudvar 1.</t>
  </si>
  <si>
    <t>39N050450496000F</t>
  </si>
  <si>
    <t>GYSEV ZRT</t>
  </si>
  <si>
    <t>D csomag összesen:</t>
  </si>
  <si>
    <t>*szerződés 33.pont alapján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</si>
</sst>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wrapText="1"/>
    </xf>
    <xf numFmtId="0" fontId="6" fillId="0" borderId="0"/>
    <xf numFmtId="0" fontId="1" fillId="0" borderId="0"/>
  </cellStyleXfs>
  <cellXfs count="1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2" fillId="0" borderId="2" xfId="0" applyFont="1" applyFill="1" applyBorder="1"/>
    <xf numFmtId="3" fontId="2" fillId="0" borderId="2" xfId="0" applyNumberFormat="1" applyFont="1" applyFill="1" applyBorder="1"/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2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</cellXfs>
  <cellStyles count="5">
    <cellStyle name="Normál" xfId="0" builtinId="0"/>
    <cellStyle name="Normál 2" xfId="1"/>
    <cellStyle name="Normál 2 2" xfId="2"/>
    <cellStyle name="Normál 3" xfId="3"/>
    <cellStyle name="Normá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zoomScaleNormal="100" workbookViewId="0"/>
  </sheetViews>
  <sheetFormatPr defaultRowHeight="12.75" x14ac:dyDescent="0.2"/>
  <cols>
    <col min="1" max="1" width="11.42578125" style="1" bestFit="1" customWidth="1"/>
    <col min="2" max="2" width="8.7109375" style="1" customWidth="1"/>
    <col min="3" max="3" width="18.140625" style="1" bestFit="1" customWidth="1"/>
    <col min="4" max="4" width="30.28515625" style="2" bestFit="1" customWidth="1"/>
    <col min="5" max="5" width="23.5703125" style="1" customWidth="1"/>
    <col min="6" max="6" width="8.28515625" style="1" customWidth="1"/>
    <col min="7" max="7" width="4.42578125" style="1" customWidth="1"/>
    <col min="8" max="8" width="16.42578125" style="1" bestFit="1" customWidth="1"/>
    <col min="9" max="9" width="15.5703125" style="3" bestFit="1" customWidth="1"/>
    <col min="10" max="10" width="22.7109375" style="3" bestFit="1" customWidth="1"/>
    <col min="11" max="23" width="11.5703125" style="1" customWidth="1"/>
    <col min="24" max="24" width="10.85546875" style="1" customWidth="1"/>
    <col min="25" max="25" width="11.85546875" style="1" customWidth="1"/>
    <col min="26" max="16384" width="9.140625" style="1"/>
  </cols>
  <sheetData>
    <row r="1" spans="1:25" ht="75" x14ac:dyDescent="0.25">
      <c r="A1" s="14" t="s">
        <v>69</v>
      </c>
      <c r="B1" s="14" t="s">
        <v>19</v>
      </c>
      <c r="C1" s="14" t="s">
        <v>13</v>
      </c>
      <c r="D1" s="14" t="s">
        <v>70</v>
      </c>
      <c r="E1" s="14" t="s">
        <v>71</v>
      </c>
      <c r="F1" s="14" t="s">
        <v>72</v>
      </c>
      <c r="G1" s="14"/>
      <c r="H1" s="14" t="s">
        <v>75</v>
      </c>
      <c r="I1" s="15" t="s">
        <v>73</v>
      </c>
      <c r="J1" s="15" t="s">
        <v>74</v>
      </c>
      <c r="K1" s="17" t="s">
        <v>103</v>
      </c>
      <c r="L1" s="14" t="s">
        <v>79</v>
      </c>
      <c r="M1" s="14" t="s">
        <v>80</v>
      </c>
      <c r="N1" s="14" t="s">
        <v>81</v>
      </c>
      <c r="O1" s="14" t="s">
        <v>82</v>
      </c>
      <c r="P1" s="14" t="s">
        <v>83</v>
      </c>
      <c r="Q1" s="14" t="s">
        <v>84</v>
      </c>
      <c r="R1" s="14" t="s">
        <v>85</v>
      </c>
      <c r="S1" s="14" t="s">
        <v>86</v>
      </c>
      <c r="T1" s="14" t="s">
        <v>87</v>
      </c>
      <c r="U1" s="14" t="s">
        <v>76</v>
      </c>
      <c r="V1" s="14" t="s">
        <v>77</v>
      </c>
      <c r="W1" s="14" t="s">
        <v>78</v>
      </c>
      <c r="X1" s="4" t="s">
        <v>88</v>
      </c>
      <c r="Y1" s="5" t="s">
        <v>89</v>
      </c>
    </row>
    <row r="2" spans="1:25" x14ac:dyDescent="0.2">
      <c r="A2" s="9" t="s">
        <v>58</v>
      </c>
      <c r="B2" s="9" t="s">
        <v>90</v>
      </c>
      <c r="C2" s="9" t="s">
        <v>14</v>
      </c>
      <c r="D2" s="9" t="s">
        <v>59</v>
      </c>
      <c r="E2" s="9" t="s">
        <v>60</v>
      </c>
      <c r="F2" s="10">
        <v>11220</v>
      </c>
      <c r="G2" s="9" t="s">
        <v>33</v>
      </c>
      <c r="H2" s="10">
        <v>11220</v>
      </c>
      <c r="I2" s="11" t="s">
        <v>3</v>
      </c>
      <c r="J2" s="9" t="s">
        <v>61</v>
      </c>
      <c r="K2" s="10">
        <f>+SUM(L2:W2)</f>
        <v>437000</v>
      </c>
      <c r="L2" s="10">
        <v>40250</v>
      </c>
      <c r="M2" s="10">
        <v>51749.999999999993</v>
      </c>
      <c r="N2" s="10">
        <v>69000</v>
      </c>
      <c r="O2" s="10">
        <v>86250</v>
      </c>
      <c r="P2" s="10">
        <v>63249.999999999993</v>
      </c>
      <c r="Q2" s="10">
        <v>59799.999999999993</v>
      </c>
      <c r="R2" s="10">
        <v>29899.999999999996</v>
      </c>
      <c r="S2" s="10">
        <v>14949.999999999998</v>
      </c>
      <c r="T2" s="10">
        <v>5750</v>
      </c>
      <c r="U2" s="10">
        <v>5175</v>
      </c>
      <c r="V2" s="10">
        <v>5175</v>
      </c>
      <c r="W2" s="10">
        <v>5750</v>
      </c>
      <c r="X2" s="9"/>
      <c r="Y2" s="9" t="s">
        <v>20</v>
      </c>
    </row>
    <row r="3" spans="1:25" x14ac:dyDescent="0.2">
      <c r="A3" s="9" t="s">
        <v>30</v>
      </c>
      <c r="B3" s="9" t="s">
        <v>30</v>
      </c>
      <c r="C3" s="9" t="s">
        <v>30</v>
      </c>
      <c r="D3" s="9" t="s">
        <v>30</v>
      </c>
      <c r="E3" s="9" t="s">
        <v>30</v>
      </c>
      <c r="F3" s="9" t="s">
        <v>30</v>
      </c>
      <c r="G3" s="9" t="s">
        <v>30</v>
      </c>
      <c r="H3" s="10" t="s">
        <v>30</v>
      </c>
      <c r="I3" s="11" t="s">
        <v>30</v>
      </c>
      <c r="J3" s="9" t="s">
        <v>62</v>
      </c>
      <c r="K3" s="10">
        <f t="shared" ref="K3:K33" si="0">+SUM(L3:W3)</f>
        <v>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9"/>
      <c r="Y3" s="9" t="s">
        <v>20</v>
      </c>
    </row>
    <row r="4" spans="1:25" x14ac:dyDescent="0.2">
      <c r="A4" s="9" t="s">
        <v>30</v>
      </c>
      <c r="B4" s="9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10" t="s">
        <v>30</v>
      </c>
      <c r="I4" s="11" t="s">
        <v>2</v>
      </c>
      <c r="J4" s="9" t="s">
        <v>21</v>
      </c>
      <c r="K4" s="10">
        <f t="shared" si="0"/>
        <v>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9"/>
      <c r="Y4" s="9" t="s">
        <v>20</v>
      </c>
    </row>
    <row r="5" spans="1:25" x14ac:dyDescent="0.2">
      <c r="A5" s="9" t="s">
        <v>30</v>
      </c>
      <c r="B5" s="9" t="s">
        <v>30</v>
      </c>
      <c r="C5" s="9" t="s">
        <v>30</v>
      </c>
      <c r="D5" s="9" t="s">
        <v>30</v>
      </c>
      <c r="E5" s="9" t="s">
        <v>30</v>
      </c>
      <c r="F5" s="9" t="s">
        <v>30</v>
      </c>
      <c r="G5" s="9" t="s">
        <v>30</v>
      </c>
      <c r="H5" s="10" t="s">
        <v>30</v>
      </c>
      <c r="I5" s="9" t="s">
        <v>30</v>
      </c>
      <c r="J5" s="9" t="s">
        <v>63</v>
      </c>
      <c r="K5" s="10">
        <f t="shared" si="0"/>
        <v>0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9"/>
      <c r="Y5" s="9" t="s">
        <v>20</v>
      </c>
    </row>
    <row r="6" spans="1:25" x14ac:dyDescent="0.2">
      <c r="A6" s="9" t="s">
        <v>29</v>
      </c>
      <c r="B6" s="9" t="s">
        <v>90</v>
      </c>
      <c r="C6" s="9" t="s">
        <v>16</v>
      </c>
      <c r="D6" s="9" t="s">
        <v>37</v>
      </c>
      <c r="E6" s="9" t="s">
        <v>38</v>
      </c>
      <c r="F6" s="10">
        <v>4114</v>
      </c>
      <c r="G6" s="9" t="s">
        <v>33</v>
      </c>
      <c r="H6" s="10">
        <v>4114</v>
      </c>
      <c r="I6" s="11" t="s">
        <v>7</v>
      </c>
      <c r="J6" s="9" t="s">
        <v>39</v>
      </c>
      <c r="K6" s="10">
        <f t="shared" si="0"/>
        <v>139150</v>
      </c>
      <c r="L6" s="10">
        <v>13224.999999999998</v>
      </c>
      <c r="M6" s="10">
        <v>17250</v>
      </c>
      <c r="N6" s="10">
        <v>26449.999999999996</v>
      </c>
      <c r="O6" s="10">
        <v>24149.999999999996</v>
      </c>
      <c r="P6" s="10">
        <v>19550</v>
      </c>
      <c r="Q6" s="10">
        <v>18400</v>
      </c>
      <c r="R6" s="10">
        <v>6899.9999999999991</v>
      </c>
      <c r="S6" s="10">
        <v>6324.9999999999991</v>
      </c>
      <c r="T6" s="10">
        <v>1724.9999999999998</v>
      </c>
      <c r="U6" s="10">
        <v>1724.9999999999998</v>
      </c>
      <c r="V6" s="10">
        <v>1724.9999999999998</v>
      </c>
      <c r="W6" s="10">
        <v>1724.9999999999998</v>
      </c>
      <c r="X6" s="9"/>
      <c r="Y6" s="9" t="s">
        <v>20</v>
      </c>
    </row>
    <row r="7" spans="1:25" x14ac:dyDescent="0.2">
      <c r="A7" s="9" t="s">
        <v>30</v>
      </c>
      <c r="B7" s="9" t="s">
        <v>30</v>
      </c>
      <c r="C7" s="9" t="s">
        <v>30</v>
      </c>
      <c r="D7" s="9" t="s">
        <v>30</v>
      </c>
      <c r="E7" s="9" t="s">
        <v>30</v>
      </c>
      <c r="F7" s="9" t="s">
        <v>30</v>
      </c>
      <c r="G7" s="9" t="s">
        <v>30</v>
      </c>
      <c r="H7" s="10" t="s">
        <v>30</v>
      </c>
      <c r="I7" s="11" t="s">
        <v>9</v>
      </c>
      <c r="J7" s="9" t="s">
        <v>40</v>
      </c>
      <c r="K7" s="10">
        <f t="shared" si="0"/>
        <v>0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9"/>
      <c r="Y7" s="9" t="s">
        <v>20</v>
      </c>
    </row>
    <row r="8" spans="1:25" x14ac:dyDescent="0.2">
      <c r="A8" s="9" t="s">
        <v>30</v>
      </c>
      <c r="B8" s="9" t="s">
        <v>30</v>
      </c>
      <c r="C8" s="9" t="s">
        <v>30</v>
      </c>
      <c r="D8" s="9" t="s">
        <v>30</v>
      </c>
      <c r="E8" s="9" t="s">
        <v>30</v>
      </c>
      <c r="F8" s="9" t="s">
        <v>30</v>
      </c>
      <c r="G8" s="9" t="s">
        <v>30</v>
      </c>
      <c r="H8" s="10" t="s">
        <v>30</v>
      </c>
      <c r="I8" s="11" t="s">
        <v>9</v>
      </c>
      <c r="J8" s="9" t="s">
        <v>41</v>
      </c>
      <c r="K8" s="10">
        <f t="shared" si="0"/>
        <v>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9"/>
      <c r="Y8" s="9" t="s">
        <v>20</v>
      </c>
    </row>
    <row r="9" spans="1:25" x14ac:dyDescent="0.2">
      <c r="A9" s="9" t="s">
        <v>30</v>
      </c>
      <c r="B9" s="9" t="s">
        <v>30</v>
      </c>
      <c r="C9" s="9" t="s">
        <v>30</v>
      </c>
      <c r="D9" s="9" t="s">
        <v>30</v>
      </c>
      <c r="E9" s="9" t="s">
        <v>30</v>
      </c>
      <c r="F9" s="9" t="s">
        <v>30</v>
      </c>
      <c r="G9" s="9" t="s">
        <v>30</v>
      </c>
      <c r="H9" s="10" t="s">
        <v>30</v>
      </c>
      <c r="I9" s="11" t="s">
        <v>9</v>
      </c>
      <c r="J9" s="9" t="s">
        <v>42</v>
      </c>
      <c r="K9" s="10">
        <f t="shared" si="0"/>
        <v>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9"/>
      <c r="Y9" s="9" t="s">
        <v>20</v>
      </c>
    </row>
    <row r="10" spans="1:25" x14ac:dyDescent="0.2">
      <c r="A10" s="9" t="s">
        <v>30</v>
      </c>
      <c r="B10" s="9" t="s">
        <v>30</v>
      </c>
      <c r="C10" s="9" t="s">
        <v>30</v>
      </c>
      <c r="D10" s="9" t="s">
        <v>30</v>
      </c>
      <c r="E10" s="9" t="s">
        <v>30</v>
      </c>
      <c r="F10" s="9" t="s">
        <v>30</v>
      </c>
      <c r="G10" s="9" t="s">
        <v>30</v>
      </c>
      <c r="H10" s="10" t="s">
        <v>30</v>
      </c>
      <c r="I10" s="11" t="s">
        <v>8</v>
      </c>
      <c r="J10" s="9" t="s">
        <v>43</v>
      </c>
      <c r="K10" s="10">
        <f t="shared" si="0"/>
        <v>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9"/>
      <c r="Y10" s="9" t="s">
        <v>20</v>
      </c>
    </row>
    <row r="11" spans="1:25" x14ac:dyDescent="0.2">
      <c r="A11" s="9" t="s">
        <v>30</v>
      </c>
      <c r="B11" s="9" t="s">
        <v>30</v>
      </c>
      <c r="C11" s="9" t="s">
        <v>30</v>
      </c>
      <c r="D11" s="9" t="s">
        <v>30</v>
      </c>
      <c r="E11" s="9" t="s">
        <v>30</v>
      </c>
      <c r="F11" s="9" t="s">
        <v>30</v>
      </c>
      <c r="G11" s="9" t="s">
        <v>30</v>
      </c>
      <c r="H11" s="10" t="s">
        <v>30</v>
      </c>
      <c r="I11" s="11" t="s">
        <v>10</v>
      </c>
      <c r="J11" s="9" t="s">
        <v>94</v>
      </c>
      <c r="K11" s="10">
        <f t="shared" si="0"/>
        <v>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9"/>
      <c r="Y11" s="9" t="s">
        <v>20</v>
      </c>
    </row>
    <row r="12" spans="1:25" x14ac:dyDescent="0.2">
      <c r="A12" s="9" t="s">
        <v>29</v>
      </c>
      <c r="B12" s="9" t="s">
        <v>90</v>
      </c>
      <c r="C12" s="9" t="s">
        <v>25</v>
      </c>
      <c r="D12" s="9" t="s">
        <v>44</v>
      </c>
      <c r="E12" s="9" t="s">
        <v>45</v>
      </c>
      <c r="F12" s="10">
        <v>3434</v>
      </c>
      <c r="G12" s="9" t="s">
        <v>33</v>
      </c>
      <c r="H12" s="10">
        <v>3434</v>
      </c>
      <c r="I12" s="11" t="s">
        <v>3</v>
      </c>
      <c r="J12" s="9" t="s">
        <v>46</v>
      </c>
      <c r="K12" s="10">
        <f t="shared" si="0"/>
        <v>144850</v>
      </c>
      <c r="L12" s="10">
        <v>9750</v>
      </c>
      <c r="M12" s="10">
        <v>17800</v>
      </c>
      <c r="N12" s="10">
        <v>35650</v>
      </c>
      <c r="O12" s="10">
        <v>34730</v>
      </c>
      <c r="P12" s="10">
        <v>20700</v>
      </c>
      <c r="Q12" s="10">
        <v>17250</v>
      </c>
      <c r="R12" s="10">
        <v>5750</v>
      </c>
      <c r="S12" s="10">
        <v>2300</v>
      </c>
      <c r="T12" s="10">
        <v>229.99999999999997</v>
      </c>
      <c r="U12" s="10">
        <v>229.99999999999997</v>
      </c>
      <c r="V12" s="10">
        <v>229.99999999999997</v>
      </c>
      <c r="W12" s="10">
        <v>229.99999999999997</v>
      </c>
      <c r="X12" s="9"/>
      <c r="Y12" s="9" t="s">
        <v>20</v>
      </c>
    </row>
    <row r="13" spans="1:25" x14ac:dyDescent="0.2">
      <c r="A13" s="9" t="s">
        <v>30</v>
      </c>
      <c r="B13" s="9" t="s">
        <v>30</v>
      </c>
      <c r="C13" s="9" t="s">
        <v>30</v>
      </c>
      <c r="D13" s="9" t="s">
        <v>30</v>
      </c>
      <c r="E13" s="9" t="s">
        <v>30</v>
      </c>
      <c r="F13" s="9" t="s">
        <v>30</v>
      </c>
      <c r="G13" s="9" t="s">
        <v>30</v>
      </c>
      <c r="H13" s="10" t="s">
        <v>30</v>
      </c>
      <c r="I13" s="11" t="s">
        <v>1</v>
      </c>
      <c r="J13" s="9" t="s">
        <v>47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9"/>
      <c r="Y13" s="9" t="s">
        <v>20</v>
      </c>
    </row>
    <row r="14" spans="1:25" x14ac:dyDescent="0.2">
      <c r="A14" s="9" t="s">
        <v>30</v>
      </c>
      <c r="B14" s="9" t="s">
        <v>30</v>
      </c>
      <c r="C14" s="9" t="s">
        <v>30</v>
      </c>
      <c r="D14" s="9" t="s">
        <v>30</v>
      </c>
      <c r="E14" s="9" t="s">
        <v>30</v>
      </c>
      <c r="F14" s="9" t="s">
        <v>30</v>
      </c>
      <c r="G14" s="9" t="s">
        <v>30</v>
      </c>
      <c r="H14" s="10" t="s">
        <v>30</v>
      </c>
      <c r="I14" s="11" t="s">
        <v>1</v>
      </c>
      <c r="J14" s="9" t="s">
        <v>48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9" t="s">
        <v>91</v>
      </c>
      <c r="Y14" s="9" t="s">
        <v>20</v>
      </c>
    </row>
    <row r="15" spans="1:25" x14ac:dyDescent="0.2">
      <c r="A15" s="9" t="s">
        <v>30</v>
      </c>
      <c r="B15" s="9" t="s">
        <v>30</v>
      </c>
      <c r="C15" s="9" t="s">
        <v>30</v>
      </c>
      <c r="D15" s="9" t="s">
        <v>30</v>
      </c>
      <c r="E15" s="9" t="s">
        <v>30</v>
      </c>
      <c r="F15" s="9" t="s">
        <v>30</v>
      </c>
      <c r="G15" s="9" t="s">
        <v>30</v>
      </c>
      <c r="H15" s="10" t="s">
        <v>30</v>
      </c>
      <c r="I15" s="11" t="s">
        <v>26</v>
      </c>
      <c r="J15" s="9" t="s">
        <v>28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9"/>
      <c r="Y15" s="9" t="s">
        <v>20</v>
      </c>
    </row>
    <row r="16" spans="1:25" x14ac:dyDescent="0.2">
      <c r="A16" s="9" t="s">
        <v>29</v>
      </c>
      <c r="B16" s="9" t="s">
        <v>90</v>
      </c>
      <c r="C16" s="9" t="s">
        <v>17</v>
      </c>
      <c r="D16" s="9" t="s">
        <v>31</v>
      </c>
      <c r="E16" s="9" t="s">
        <v>32</v>
      </c>
      <c r="F16" s="10">
        <v>4828</v>
      </c>
      <c r="G16" s="9" t="s">
        <v>33</v>
      </c>
      <c r="H16" s="10">
        <v>4828</v>
      </c>
      <c r="I16" s="11" t="s">
        <v>12</v>
      </c>
      <c r="J16" s="9" t="s">
        <v>34</v>
      </c>
      <c r="K16" s="10">
        <f t="shared" si="0"/>
        <v>137900</v>
      </c>
      <c r="L16" s="10">
        <v>10350</v>
      </c>
      <c r="M16" s="10">
        <v>17250</v>
      </c>
      <c r="N16" s="10">
        <v>31000</v>
      </c>
      <c r="O16" s="10">
        <v>29899.999999999996</v>
      </c>
      <c r="P16" s="10">
        <v>19550</v>
      </c>
      <c r="Q16" s="10">
        <v>14949.999999999998</v>
      </c>
      <c r="R16" s="10">
        <v>6300</v>
      </c>
      <c r="S16" s="10">
        <v>4000</v>
      </c>
      <c r="T16" s="10">
        <v>1150</v>
      </c>
      <c r="U16" s="10">
        <v>1150</v>
      </c>
      <c r="V16" s="10">
        <v>1150</v>
      </c>
      <c r="W16" s="10">
        <v>1150</v>
      </c>
      <c r="X16" s="9"/>
      <c r="Y16" s="9" t="s">
        <v>20</v>
      </c>
    </row>
    <row r="17" spans="1:25" x14ac:dyDescent="0.2">
      <c r="A17" s="9" t="s">
        <v>30</v>
      </c>
      <c r="B17" s="9" t="s">
        <v>30</v>
      </c>
      <c r="C17" s="9" t="s">
        <v>30</v>
      </c>
      <c r="D17" s="9" t="s">
        <v>30</v>
      </c>
      <c r="E17" s="9" t="s">
        <v>30</v>
      </c>
      <c r="F17" s="9" t="s">
        <v>30</v>
      </c>
      <c r="G17" s="9" t="s">
        <v>30</v>
      </c>
      <c r="H17" s="10" t="s">
        <v>30</v>
      </c>
      <c r="I17" s="11" t="s">
        <v>11</v>
      </c>
      <c r="J17" s="9" t="s">
        <v>95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9"/>
      <c r="Y17" s="9" t="s">
        <v>20</v>
      </c>
    </row>
    <row r="18" spans="1:25" x14ac:dyDescent="0.2">
      <c r="A18" s="9" t="s">
        <v>29</v>
      </c>
      <c r="B18" s="9" t="s">
        <v>90</v>
      </c>
      <c r="C18" s="9" t="s">
        <v>22</v>
      </c>
      <c r="D18" s="9" t="s">
        <v>64</v>
      </c>
      <c r="E18" s="9" t="s">
        <v>65</v>
      </c>
      <c r="F18" s="10">
        <v>3570</v>
      </c>
      <c r="G18" s="9" t="s">
        <v>33</v>
      </c>
      <c r="H18" s="10">
        <v>3570</v>
      </c>
      <c r="I18" s="11" t="s">
        <v>92</v>
      </c>
      <c r="J18" s="9" t="s">
        <v>66</v>
      </c>
      <c r="K18" s="10">
        <f t="shared" si="0"/>
        <v>89725</v>
      </c>
      <c r="L18" s="10">
        <v>7500</v>
      </c>
      <c r="M18" s="10">
        <v>12649.999999999998</v>
      </c>
      <c r="N18" s="10">
        <v>16099.999999999998</v>
      </c>
      <c r="O18" s="10">
        <v>17250</v>
      </c>
      <c r="P18" s="10">
        <v>12649.999999999998</v>
      </c>
      <c r="Q18" s="10">
        <v>11500</v>
      </c>
      <c r="R18" s="10">
        <v>4600</v>
      </c>
      <c r="S18" s="10">
        <v>1954.9999999999998</v>
      </c>
      <c r="T18" s="10">
        <v>1380</v>
      </c>
      <c r="U18" s="10">
        <v>1380</v>
      </c>
      <c r="V18" s="10">
        <v>1380</v>
      </c>
      <c r="W18" s="10">
        <v>1380</v>
      </c>
      <c r="X18" s="9"/>
      <c r="Y18" s="9" t="s">
        <v>20</v>
      </c>
    </row>
    <row r="19" spans="1:25" x14ac:dyDescent="0.2">
      <c r="A19" s="9" t="s">
        <v>30</v>
      </c>
      <c r="B19" s="9" t="s">
        <v>30</v>
      </c>
      <c r="C19" s="9" t="s">
        <v>30</v>
      </c>
      <c r="D19" s="9" t="s">
        <v>30</v>
      </c>
      <c r="E19" s="9" t="s">
        <v>30</v>
      </c>
      <c r="F19" s="9" t="s">
        <v>30</v>
      </c>
      <c r="G19" s="9" t="s">
        <v>30</v>
      </c>
      <c r="H19" s="10" t="s">
        <v>30</v>
      </c>
      <c r="I19" s="11" t="s">
        <v>92</v>
      </c>
      <c r="J19" s="9" t="s">
        <v>67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9" t="s">
        <v>20</v>
      </c>
    </row>
    <row r="20" spans="1:25" x14ac:dyDescent="0.2">
      <c r="A20" s="9" t="s">
        <v>30</v>
      </c>
      <c r="B20" s="9" t="s">
        <v>30</v>
      </c>
      <c r="C20" s="9" t="s">
        <v>30</v>
      </c>
      <c r="D20" s="9" t="s">
        <v>30</v>
      </c>
      <c r="E20" s="9" t="s">
        <v>30</v>
      </c>
      <c r="F20" s="9" t="s">
        <v>30</v>
      </c>
      <c r="G20" s="9" t="s">
        <v>30</v>
      </c>
      <c r="H20" s="10" t="s">
        <v>30</v>
      </c>
      <c r="I20" s="11" t="s">
        <v>0</v>
      </c>
      <c r="J20" s="9" t="s">
        <v>68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9" t="s">
        <v>20</v>
      </c>
    </row>
    <row r="21" spans="1:25" x14ac:dyDescent="0.2">
      <c r="A21" s="9" t="s">
        <v>30</v>
      </c>
      <c r="B21" s="9" t="s">
        <v>30</v>
      </c>
      <c r="C21" s="9" t="s">
        <v>30</v>
      </c>
      <c r="D21" s="9" t="s">
        <v>30</v>
      </c>
      <c r="E21" s="9" t="s">
        <v>30</v>
      </c>
      <c r="F21" s="9" t="s">
        <v>30</v>
      </c>
      <c r="G21" s="9" t="s">
        <v>30</v>
      </c>
      <c r="H21" s="10" t="s">
        <v>30</v>
      </c>
      <c r="I21" s="11" t="s">
        <v>1</v>
      </c>
      <c r="J21" s="9" t="s">
        <v>96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9"/>
      <c r="Y21" s="9" t="s">
        <v>20</v>
      </c>
    </row>
    <row r="22" spans="1:25" x14ac:dyDescent="0.2">
      <c r="A22" s="9" t="s">
        <v>30</v>
      </c>
      <c r="B22" s="9" t="s">
        <v>30</v>
      </c>
      <c r="C22" s="9" t="s">
        <v>30</v>
      </c>
      <c r="D22" s="9" t="s">
        <v>30</v>
      </c>
      <c r="E22" s="9" t="s">
        <v>30</v>
      </c>
      <c r="F22" s="9" t="s">
        <v>30</v>
      </c>
      <c r="G22" s="9" t="s">
        <v>30</v>
      </c>
      <c r="H22" s="10" t="s">
        <v>30</v>
      </c>
      <c r="I22" s="11" t="s">
        <v>1</v>
      </c>
      <c r="J22" s="9" t="s">
        <v>97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9"/>
      <c r="Y22" s="9" t="s">
        <v>20</v>
      </c>
    </row>
    <row r="23" spans="1:25" x14ac:dyDescent="0.2">
      <c r="A23" s="9" t="s">
        <v>29</v>
      </c>
      <c r="B23" s="9" t="s">
        <v>90</v>
      </c>
      <c r="C23" s="9" t="s">
        <v>18</v>
      </c>
      <c r="D23" s="9" t="s">
        <v>49</v>
      </c>
      <c r="E23" s="9" t="s">
        <v>50</v>
      </c>
      <c r="F23" s="10">
        <v>8500</v>
      </c>
      <c r="G23" s="9" t="s">
        <v>33</v>
      </c>
      <c r="H23" s="10">
        <v>4012</v>
      </c>
      <c r="I23" s="11" t="s">
        <v>5</v>
      </c>
      <c r="J23" s="9" t="s">
        <v>51</v>
      </c>
      <c r="K23" s="10">
        <f t="shared" si="0"/>
        <v>160890</v>
      </c>
      <c r="L23" s="10">
        <v>11500</v>
      </c>
      <c r="M23" s="10">
        <v>14900</v>
      </c>
      <c r="N23" s="10">
        <v>31049.999999999996</v>
      </c>
      <c r="O23" s="10">
        <v>31049.999999999996</v>
      </c>
      <c r="P23" s="10">
        <v>27599.999999999996</v>
      </c>
      <c r="Q23" s="10">
        <v>21850</v>
      </c>
      <c r="R23" s="10">
        <v>10350</v>
      </c>
      <c r="S23" s="10">
        <v>5750</v>
      </c>
      <c r="T23" s="10">
        <v>1700</v>
      </c>
      <c r="U23" s="10">
        <v>1700</v>
      </c>
      <c r="V23" s="10">
        <v>1720</v>
      </c>
      <c r="W23" s="10">
        <v>1720</v>
      </c>
      <c r="X23" s="9"/>
      <c r="Y23" s="9" t="s">
        <v>20</v>
      </c>
    </row>
    <row r="24" spans="1:25" x14ac:dyDescent="0.2">
      <c r="A24" s="9" t="s">
        <v>30</v>
      </c>
      <c r="B24" s="9" t="s">
        <v>30</v>
      </c>
      <c r="C24" s="9" t="s">
        <v>30</v>
      </c>
      <c r="D24" s="9" t="s">
        <v>30</v>
      </c>
      <c r="E24" s="9" t="s">
        <v>30</v>
      </c>
      <c r="F24" s="9" t="s">
        <v>30</v>
      </c>
      <c r="G24" s="9" t="s">
        <v>30</v>
      </c>
      <c r="H24" s="10" t="s">
        <v>30</v>
      </c>
      <c r="I24" s="11" t="s">
        <v>5</v>
      </c>
      <c r="J24" s="9" t="s">
        <v>52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9"/>
      <c r="Y24" s="9" t="s">
        <v>20</v>
      </c>
    </row>
    <row r="25" spans="1:25" x14ac:dyDescent="0.2">
      <c r="A25" s="9" t="s">
        <v>30</v>
      </c>
      <c r="B25" s="9" t="s">
        <v>30</v>
      </c>
      <c r="C25" s="9" t="s">
        <v>30</v>
      </c>
      <c r="D25" s="9" t="s">
        <v>30</v>
      </c>
      <c r="E25" s="9" t="s">
        <v>30</v>
      </c>
      <c r="F25" s="9" t="s">
        <v>30</v>
      </c>
      <c r="G25" s="9" t="s">
        <v>30</v>
      </c>
      <c r="H25" s="10" t="s">
        <v>30</v>
      </c>
      <c r="I25" s="11" t="s">
        <v>1</v>
      </c>
      <c r="J25" s="9" t="s">
        <v>53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9"/>
      <c r="Y25" s="9" t="s">
        <v>20</v>
      </c>
    </row>
    <row r="26" spans="1:25" x14ac:dyDescent="0.2">
      <c r="A26" s="9" t="s">
        <v>30</v>
      </c>
      <c r="B26" s="9" t="s">
        <v>30</v>
      </c>
      <c r="C26" s="9" t="s">
        <v>30</v>
      </c>
      <c r="D26" s="9" t="s">
        <v>30</v>
      </c>
      <c r="E26" s="9" t="s">
        <v>30</v>
      </c>
      <c r="F26" s="9" t="s">
        <v>30</v>
      </c>
      <c r="G26" s="9" t="s">
        <v>30</v>
      </c>
      <c r="H26" s="10" t="s">
        <v>30</v>
      </c>
      <c r="I26" s="11" t="s">
        <v>5</v>
      </c>
      <c r="J26" s="9" t="s">
        <v>54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9"/>
      <c r="Y26" s="9" t="s">
        <v>20</v>
      </c>
    </row>
    <row r="27" spans="1:25" x14ac:dyDescent="0.2">
      <c r="A27" s="9" t="s">
        <v>30</v>
      </c>
      <c r="B27" s="9" t="s">
        <v>30</v>
      </c>
      <c r="C27" s="9" t="s">
        <v>30</v>
      </c>
      <c r="D27" s="9" t="s">
        <v>30</v>
      </c>
      <c r="E27" s="9" t="s">
        <v>30</v>
      </c>
      <c r="F27" s="9" t="s">
        <v>30</v>
      </c>
      <c r="G27" s="9" t="s">
        <v>30</v>
      </c>
      <c r="H27" s="10" t="s">
        <v>30</v>
      </c>
      <c r="I27" s="11" t="s">
        <v>6</v>
      </c>
      <c r="J27" s="9" t="s">
        <v>55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9"/>
      <c r="Y27" s="9" t="s">
        <v>20</v>
      </c>
    </row>
    <row r="28" spans="1:25" x14ac:dyDescent="0.2">
      <c r="A28" s="9" t="s">
        <v>30</v>
      </c>
      <c r="B28" s="9" t="s">
        <v>30</v>
      </c>
      <c r="C28" s="9" t="s">
        <v>30</v>
      </c>
      <c r="D28" s="9" t="s">
        <v>30</v>
      </c>
      <c r="E28" s="9" t="s">
        <v>30</v>
      </c>
      <c r="F28" s="9" t="s">
        <v>30</v>
      </c>
      <c r="G28" s="9" t="s">
        <v>30</v>
      </c>
      <c r="H28" s="10" t="s">
        <v>30</v>
      </c>
      <c r="I28" s="11" t="s">
        <v>1</v>
      </c>
      <c r="J28" s="9" t="s">
        <v>98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9"/>
      <c r="Y28" s="9" t="s">
        <v>20</v>
      </c>
    </row>
    <row r="29" spans="1:25" x14ac:dyDescent="0.2">
      <c r="A29" s="9" t="s">
        <v>30</v>
      </c>
      <c r="B29" s="9" t="s">
        <v>30</v>
      </c>
      <c r="C29" s="9" t="s">
        <v>30</v>
      </c>
      <c r="D29" s="9" t="s">
        <v>30</v>
      </c>
      <c r="E29" s="9" t="s">
        <v>30</v>
      </c>
      <c r="F29" s="9" t="s">
        <v>30</v>
      </c>
      <c r="G29" s="9" t="s">
        <v>30</v>
      </c>
      <c r="H29" s="10" t="s">
        <v>30</v>
      </c>
      <c r="I29" s="11" t="s">
        <v>1</v>
      </c>
      <c r="J29" s="9" t="s">
        <v>99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9"/>
      <c r="Y29" s="9" t="s">
        <v>20</v>
      </c>
    </row>
    <row r="30" spans="1:25" x14ac:dyDescent="0.2">
      <c r="A30" s="9" t="s">
        <v>30</v>
      </c>
      <c r="B30" s="9" t="s">
        <v>30</v>
      </c>
      <c r="C30" s="9" t="s">
        <v>30</v>
      </c>
      <c r="D30" s="9" t="s">
        <v>30</v>
      </c>
      <c r="E30" s="9" t="s">
        <v>30</v>
      </c>
      <c r="F30" s="9" t="s">
        <v>30</v>
      </c>
      <c r="G30" s="9" t="s">
        <v>30</v>
      </c>
      <c r="H30" s="10" t="s">
        <v>30</v>
      </c>
      <c r="I30" s="11" t="s">
        <v>1</v>
      </c>
      <c r="J30" s="9" t="s">
        <v>100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9"/>
      <c r="Y30" s="9" t="s">
        <v>20</v>
      </c>
    </row>
    <row r="31" spans="1:25" x14ac:dyDescent="0.2">
      <c r="A31" s="9" t="s">
        <v>30</v>
      </c>
      <c r="B31" s="9" t="s">
        <v>30</v>
      </c>
      <c r="C31" s="9" t="s">
        <v>30</v>
      </c>
      <c r="D31" s="9" t="s">
        <v>30</v>
      </c>
      <c r="E31" s="9" t="s">
        <v>30</v>
      </c>
      <c r="F31" s="9" t="s">
        <v>30</v>
      </c>
      <c r="G31" s="9" t="s">
        <v>30</v>
      </c>
      <c r="H31" s="10" t="s">
        <v>30</v>
      </c>
      <c r="I31" s="11" t="s">
        <v>104</v>
      </c>
      <c r="J31" s="9" t="s">
        <v>101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9"/>
      <c r="Y31" s="9" t="s">
        <v>20</v>
      </c>
    </row>
    <row r="32" spans="1:25" x14ac:dyDescent="0.2">
      <c r="A32" s="9" t="s">
        <v>29</v>
      </c>
      <c r="B32" s="9" t="s">
        <v>90</v>
      </c>
      <c r="C32" s="9" t="s">
        <v>23</v>
      </c>
      <c r="D32" s="9" t="s">
        <v>35</v>
      </c>
      <c r="E32" s="9" t="s">
        <v>36</v>
      </c>
      <c r="F32" s="10">
        <v>7480</v>
      </c>
      <c r="G32" s="9" t="s">
        <v>33</v>
      </c>
      <c r="H32" s="10">
        <v>6630</v>
      </c>
      <c r="I32" s="11" t="s">
        <v>0</v>
      </c>
      <c r="J32" s="9" t="s">
        <v>24</v>
      </c>
      <c r="K32" s="10">
        <f t="shared" si="0"/>
        <v>262000</v>
      </c>
      <c r="L32" s="10">
        <v>16000</v>
      </c>
      <c r="M32" s="10">
        <v>33350</v>
      </c>
      <c r="N32" s="10">
        <v>63200</v>
      </c>
      <c r="O32" s="10">
        <v>57499.999999999993</v>
      </c>
      <c r="P32" s="10">
        <v>33300</v>
      </c>
      <c r="Q32" s="10">
        <v>27599.999999999996</v>
      </c>
      <c r="R32" s="10">
        <v>10350</v>
      </c>
      <c r="S32" s="10">
        <v>5750</v>
      </c>
      <c r="T32" s="10">
        <v>4600</v>
      </c>
      <c r="U32" s="10">
        <v>3449.9999999999995</v>
      </c>
      <c r="V32" s="10">
        <v>3449.9999999999995</v>
      </c>
      <c r="W32" s="10">
        <v>3449.9999999999995</v>
      </c>
      <c r="X32" s="9"/>
      <c r="Y32" s="9" t="s">
        <v>20</v>
      </c>
    </row>
    <row r="33" spans="1:25" x14ac:dyDescent="0.2">
      <c r="A33" s="9" t="s">
        <v>56</v>
      </c>
      <c r="B33" s="9" t="s">
        <v>90</v>
      </c>
      <c r="C33" s="9" t="s">
        <v>15</v>
      </c>
      <c r="D33" s="9" t="s">
        <v>102</v>
      </c>
      <c r="E33" s="9" t="s">
        <v>57</v>
      </c>
      <c r="F33" s="10">
        <v>14212</v>
      </c>
      <c r="G33" s="9" t="s">
        <v>33</v>
      </c>
      <c r="H33" s="10">
        <v>7140</v>
      </c>
      <c r="I33" s="16" t="s">
        <v>4</v>
      </c>
      <c r="J33" s="9" t="s">
        <v>27</v>
      </c>
      <c r="K33" s="10">
        <f t="shared" si="0"/>
        <v>57485</v>
      </c>
      <c r="L33" s="10">
        <v>8049.9999999999991</v>
      </c>
      <c r="M33" s="10">
        <v>9200</v>
      </c>
      <c r="N33" s="10">
        <v>9200</v>
      </c>
      <c r="O33" s="10">
        <v>9200</v>
      </c>
      <c r="P33" s="10">
        <v>9200</v>
      </c>
      <c r="Q33" s="10">
        <v>6899.9999999999991</v>
      </c>
      <c r="R33" s="10">
        <v>2300</v>
      </c>
      <c r="S33" s="10">
        <v>1150</v>
      </c>
      <c r="T33" s="10">
        <v>570</v>
      </c>
      <c r="U33" s="10">
        <v>570</v>
      </c>
      <c r="V33" s="10">
        <v>570</v>
      </c>
      <c r="W33" s="10">
        <v>575</v>
      </c>
      <c r="X33" s="9"/>
      <c r="Y33" s="9" t="s">
        <v>20</v>
      </c>
    </row>
    <row r="34" spans="1:25" x14ac:dyDescent="0.2">
      <c r="A34" s="9"/>
      <c r="B34" s="9"/>
      <c r="C34" s="9"/>
      <c r="D34" s="9"/>
      <c r="E34" s="9"/>
      <c r="F34" s="9"/>
      <c r="G34" s="9"/>
      <c r="H34" s="10"/>
      <c r="I34" s="11"/>
      <c r="J34" s="11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9"/>
      <c r="Y34" s="9" t="s">
        <v>20</v>
      </c>
    </row>
    <row r="35" spans="1:25" x14ac:dyDescent="0.2">
      <c r="F35" s="7">
        <f>SUM(F2:F34)</f>
        <v>57358</v>
      </c>
      <c r="G35" s="6"/>
      <c r="H35" s="7">
        <f>SUM(H2:H34)</f>
        <v>44948</v>
      </c>
      <c r="I35" s="8" t="s">
        <v>33</v>
      </c>
      <c r="J35" s="8"/>
      <c r="K35" s="7">
        <f>SUM(K2:K34)</f>
        <v>1429000</v>
      </c>
    </row>
    <row r="36" spans="1:25" x14ac:dyDescent="0.2">
      <c r="F36" s="6"/>
      <c r="G36" s="6"/>
      <c r="H36" s="7">
        <f>+H35/34</f>
        <v>1322</v>
      </c>
      <c r="I36" s="8" t="s">
        <v>93</v>
      </c>
      <c r="J36" s="8"/>
      <c r="K36" s="7"/>
    </row>
    <row r="39" spans="1:25" x14ac:dyDescent="0.2">
      <c r="A39" s="1" t="s">
        <v>111</v>
      </c>
    </row>
    <row r="40" spans="1:25" ht="38.25" x14ac:dyDescent="0.2">
      <c r="A40" s="9" t="s">
        <v>111</v>
      </c>
      <c r="B40" s="9" t="s">
        <v>90</v>
      </c>
      <c r="C40" s="9" t="s">
        <v>107</v>
      </c>
      <c r="D40" s="9" t="s">
        <v>105</v>
      </c>
      <c r="E40" s="9" t="s">
        <v>106</v>
      </c>
      <c r="F40" s="9"/>
      <c r="G40" s="9"/>
      <c r="H40" s="9">
        <v>101</v>
      </c>
      <c r="I40" s="9"/>
      <c r="J40" s="9"/>
      <c r="K40" s="9">
        <f t="shared" ref="K40:K41" si="1">+SUM(L40:W40)</f>
        <v>121610</v>
      </c>
      <c r="L40" s="9">
        <v>11500</v>
      </c>
      <c r="M40" s="9">
        <v>12400</v>
      </c>
      <c r="N40" s="9">
        <v>18930</v>
      </c>
      <c r="O40" s="9">
        <v>21000</v>
      </c>
      <c r="P40" s="9">
        <v>14930</v>
      </c>
      <c r="Q40" s="9">
        <v>14070</v>
      </c>
      <c r="R40" s="9">
        <v>9160</v>
      </c>
      <c r="S40" s="9">
        <v>5310</v>
      </c>
      <c r="T40" s="9">
        <v>3670</v>
      </c>
      <c r="U40" s="9">
        <v>3630</v>
      </c>
      <c r="V40" s="9">
        <v>3610</v>
      </c>
      <c r="W40" s="9">
        <v>3400</v>
      </c>
      <c r="X40" s="9"/>
      <c r="Y40" s="13" t="s">
        <v>113</v>
      </c>
    </row>
    <row r="41" spans="1:25" ht="38.25" x14ac:dyDescent="0.2">
      <c r="A41" s="9" t="s">
        <v>111</v>
      </c>
      <c r="B41" s="9" t="s">
        <v>90</v>
      </c>
      <c r="C41" s="9" t="s">
        <v>110</v>
      </c>
      <c r="D41" s="9" t="s">
        <v>108</v>
      </c>
      <c r="E41" s="9" t="s">
        <v>109</v>
      </c>
      <c r="F41" s="9"/>
      <c r="G41" s="9"/>
      <c r="H41" s="9">
        <v>365</v>
      </c>
      <c r="I41" s="9"/>
      <c r="J41" s="9"/>
      <c r="K41" s="10">
        <f t="shared" si="1"/>
        <v>818390</v>
      </c>
      <c r="L41" s="9">
        <v>82000</v>
      </c>
      <c r="M41" s="9">
        <v>95200</v>
      </c>
      <c r="N41" s="9">
        <v>134680</v>
      </c>
      <c r="O41" s="9">
        <v>170270</v>
      </c>
      <c r="P41" s="9">
        <v>113260</v>
      </c>
      <c r="Q41" s="9">
        <v>118170</v>
      </c>
      <c r="R41" s="9">
        <v>58130</v>
      </c>
      <c r="S41" s="9">
        <v>14620</v>
      </c>
      <c r="T41" s="9">
        <v>6540</v>
      </c>
      <c r="U41" s="9">
        <v>6210</v>
      </c>
      <c r="V41" s="9">
        <v>4810</v>
      </c>
      <c r="W41" s="9">
        <v>14500</v>
      </c>
      <c r="X41" s="9"/>
      <c r="Y41" s="13" t="s">
        <v>113</v>
      </c>
    </row>
    <row r="42" spans="1:25" x14ac:dyDescent="0.2">
      <c r="H42" s="6">
        <f>SUM(H40:H41)</f>
        <v>466</v>
      </c>
      <c r="I42" s="8" t="s">
        <v>93</v>
      </c>
      <c r="J42" s="8"/>
      <c r="K42" s="7">
        <f>SUM(K40:K41)</f>
        <v>940000</v>
      </c>
    </row>
    <row r="43" spans="1:25" x14ac:dyDescent="0.2">
      <c r="H43" s="6">
        <f>+H42*34</f>
        <v>15844</v>
      </c>
      <c r="I43" s="8" t="s">
        <v>33</v>
      </c>
      <c r="J43" s="8"/>
      <c r="K43" s="6"/>
    </row>
    <row r="45" spans="1:25" s="6" customFormat="1" x14ac:dyDescent="0.2">
      <c r="D45" s="12"/>
      <c r="E45" s="6" t="s">
        <v>112</v>
      </c>
      <c r="H45" s="7">
        <f>+H35+H43</f>
        <v>60792</v>
      </c>
      <c r="I45" s="8" t="s">
        <v>33</v>
      </c>
      <c r="J45" s="8"/>
      <c r="K45" s="7">
        <f>+K35+K42</f>
        <v>2369000</v>
      </c>
    </row>
  </sheetData>
  <printOptions horizontalCentered="1" verticalCentered="1"/>
  <pageMargins left="0.31496062992125984" right="0.31496062992125984" top="0.35433070866141736" bottom="0.35433070866141736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</vt:lpstr>
    </vt:vector>
  </TitlesOfParts>
  <Company>MÁV ZRt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kiralycs</dc:creator>
  <cp:lastModifiedBy>Horváth László</cp:lastModifiedBy>
  <cp:lastPrinted>2015-01-13T13:41:13Z</cp:lastPrinted>
  <dcterms:created xsi:type="dcterms:W3CDTF">2008-11-06T09:10:18Z</dcterms:created>
  <dcterms:modified xsi:type="dcterms:W3CDTF">2017-05-22T12:55:17Z</dcterms:modified>
</cp:coreProperties>
</file>