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3530" windowHeight="12660"/>
  </bookViews>
  <sheets>
    <sheet name="F" sheetId="1" r:id="rId1"/>
  </sheets>
  <definedNames>
    <definedName name="_xlnm._FilterDatabase" localSheetId="0" hidden="1">F!$A$1:$AA$85</definedName>
  </definedNames>
  <calcPr calcId="145621"/>
</workbook>
</file>

<file path=xl/calcChain.xml><?xml version="1.0" encoding="utf-8"?>
<calcChain xmlns="http://schemas.openxmlformats.org/spreadsheetml/2006/main">
  <c r="A88" i="1" l="1"/>
  <c r="K93" i="1" l="1"/>
  <c r="H92" i="1"/>
  <c r="H91" i="1"/>
  <c r="H93" i="1" s="1"/>
  <c r="H94" i="1" s="1"/>
  <c r="F92" i="1"/>
  <c r="F91" i="1"/>
  <c r="F93" i="1" s="1"/>
  <c r="K91" i="1"/>
  <c r="K55" i="1" l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49" i="1"/>
  <c r="K50" i="1"/>
  <c r="K51" i="1"/>
  <c r="K52" i="1"/>
  <c r="K53" i="1"/>
  <c r="K54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21" i="1"/>
  <c r="K2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" i="1"/>
  <c r="K88" i="1" l="1"/>
  <c r="K96" i="1" s="1"/>
  <c r="H88" i="1"/>
  <c r="F88" i="1"/>
  <c r="F96" i="1" s="1"/>
  <c r="H89" i="1" l="1"/>
  <c r="H97" i="1" s="1"/>
  <c r="H96" i="1"/>
</calcChain>
</file>

<file path=xl/comments1.xml><?xml version="1.0" encoding="utf-8"?>
<comments xmlns="http://schemas.openxmlformats.org/spreadsheetml/2006/main">
  <authors>
    <author>Szűcsné Hlavicza Katalin</author>
  </authors>
  <commentList>
    <comment ref="J85" authorId="0">
      <text>
        <r>
          <rPr>
            <sz val="8"/>
            <color indexed="81"/>
            <rFont val="Tahoma"/>
            <family val="2"/>
            <charset val="238"/>
          </rPr>
          <t>mérő csere 2016.11.08
régi: 0707203389 állás: 90255
új: K11411105434405  állás: 1
mérő ellenőrzés 2012.09.14
állás: 15470
mérő csere 2011.11.14-én
régi: 210497 állás: 160070
új: 07203389  állás: 0</t>
        </r>
      </text>
    </comment>
  </commentList>
</comments>
</file>

<file path=xl/sharedStrings.xml><?xml version="1.0" encoding="utf-8"?>
<sst xmlns="http://schemas.openxmlformats.org/spreadsheetml/2006/main" count="825" uniqueCount="296">
  <si>
    <t>Régió</t>
  </si>
  <si>
    <t>Elosztó</t>
  </si>
  <si>
    <t>POD azonosító</t>
  </si>
  <si>
    <t>Fogyasztási hely neve</t>
  </si>
  <si>
    <t>Fogyasztási hely címe</t>
  </si>
  <si>
    <t>Rendelkezésre álló teljesítmény</t>
  </si>
  <si>
    <t>Mérő típus</t>
  </si>
  <si>
    <t>Gyáriszám</t>
  </si>
  <si>
    <t>MS</t>
  </si>
  <si>
    <t/>
  </si>
  <si>
    <t>39N110344080000R</t>
  </si>
  <si>
    <t>Tiszaújváros állomás</t>
  </si>
  <si>
    <t>Tiszaújváros Vasút u.1.</t>
  </si>
  <si>
    <t>MJ/h</t>
  </si>
  <si>
    <t>10361724</t>
  </si>
  <si>
    <t>39N110997575000T</t>
  </si>
  <si>
    <t>Eger Rendező</t>
  </si>
  <si>
    <t>Eger Külsősor u.09838/1.hrsz</t>
  </si>
  <si>
    <t>39N111118446000Y</t>
  </si>
  <si>
    <t>Miskolc Anyaggazd. Főnökség</t>
  </si>
  <si>
    <t>Miskolc Dugonics u.12.</t>
  </si>
  <si>
    <t>39N111132564000I</t>
  </si>
  <si>
    <t>Miskolc Székház</t>
  </si>
  <si>
    <t>Miskolc Szemere 26.</t>
  </si>
  <si>
    <t>39N1111325660008</t>
  </si>
  <si>
    <t>Ms Gömöri Állomás</t>
  </si>
  <si>
    <t>Miskolc Állomás u.1.</t>
  </si>
  <si>
    <t>03940782</t>
  </si>
  <si>
    <t>Miskolc Kandó K tér 1-3.</t>
  </si>
  <si>
    <t>39N111132602000K</t>
  </si>
  <si>
    <t>Miskolc Tiszai Felv.ép.</t>
  </si>
  <si>
    <t>39N111132601000P</t>
  </si>
  <si>
    <t>Ms VVF Dominó</t>
  </si>
  <si>
    <t>00211323</t>
  </si>
  <si>
    <t>39N111121911000F</t>
  </si>
  <si>
    <t>Miskolc Oktatás Központ</t>
  </si>
  <si>
    <t>Miskolc Kinizsi u.1/a.</t>
  </si>
  <si>
    <t>39N111122111000Q</t>
  </si>
  <si>
    <t>Miskolc Pgf központ és áruraktár</t>
  </si>
  <si>
    <t>Miskolc Kandó K  tér 3</t>
  </si>
  <si>
    <t>0905293693</t>
  </si>
  <si>
    <t>0905293736</t>
  </si>
  <si>
    <t>23725372</t>
  </si>
  <si>
    <t>39N111122114000B</t>
  </si>
  <si>
    <t>Miskolc kocsimosó és személykocsi</t>
  </si>
  <si>
    <t>0706202735</t>
  </si>
  <si>
    <t>23530574</t>
  </si>
  <si>
    <t>23530587</t>
  </si>
  <si>
    <t>1005355619</t>
  </si>
  <si>
    <t>39N111122209000M</t>
  </si>
  <si>
    <t>Miskolc TBF Központi Ép</t>
  </si>
  <si>
    <t>0706202728</t>
  </si>
  <si>
    <t>39N110311909000I</t>
  </si>
  <si>
    <t>Füzesabony Vonatkísérő laktanya, felvételi épület</t>
  </si>
  <si>
    <t>Füzesabony Baross u.100.</t>
  </si>
  <si>
    <t>1205556857</t>
  </si>
  <si>
    <t>39N111102606000R</t>
  </si>
  <si>
    <t>Szerencs VVF</t>
  </si>
  <si>
    <t>Szerencs Külterület 1/1</t>
  </si>
  <si>
    <t>1210361622</t>
  </si>
  <si>
    <t>39N111102427000O</t>
  </si>
  <si>
    <t>Szerencs Állomás</t>
  </si>
  <si>
    <t>Szerencs Vasútállomás 1/2.</t>
  </si>
  <si>
    <t>1210361621</t>
  </si>
  <si>
    <t>39N111102391000J</t>
  </si>
  <si>
    <t>Hidasnémeti Szoc.Ép. Állomás</t>
  </si>
  <si>
    <t>Hidasnémeti Petőfi út 53/2.</t>
  </si>
  <si>
    <t>1210361912</t>
  </si>
  <si>
    <t>39N111102605000W</t>
  </si>
  <si>
    <t>Sátoraljaújhely Állomás</t>
  </si>
  <si>
    <t>Sátoraljaújhely Fasor utca Hrsz: 1754</t>
  </si>
  <si>
    <t>39N111103047000W</t>
  </si>
  <si>
    <t>Szerencs Vontatási kir.</t>
  </si>
  <si>
    <t>Szerencs Malomtanya 7.</t>
  </si>
  <si>
    <t>39N111191571000I</t>
  </si>
  <si>
    <t>Gyöngyös hosszúsín gyártó telep</t>
  </si>
  <si>
    <t>Gyöngyös, Gyár u.1.</t>
  </si>
  <si>
    <t>07691538</t>
  </si>
  <si>
    <t>39N1112528900008</t>
  </si>
  <si>
    <t>Salgótarján-Külső pályaudvar</t>
  </si>
  <si>
    <t>Salgótarján, Állomás u Hrsz: 03954/18</t>
  </si>
  <si>
    <t>1405701142</t>
  </si>
  <si>
    <t>23297541</t>
  </si>
  <si>
    <t>24340259</t>
  </si>
  <si>
    <t>39N111253078000S</t>
  </si>
  <si>
    <t>Somoskőújfalu állomás</t>
  </si>
  <si>
    <t>Salgótarján, Somosi u. 66</t>
  </si>
  <si>
    <t>DB</t>
  </si>
  <si>
    <t>39N1101074160006</t>
  </si>
  <si>
    <t>NYIREGYHÁZA</t>
  </si>
  <si>
    <t>NYHÁZA LAKTANYA</t>
  </si>
  <si>
    <t>39N1100763610000</t>
  </si>
  <si>
    <t>NYÍREGYHÁZA FELV. ÉP.</t>
  </si>
  <si>
    <t>NYÍREGYHÁZA ÁLLOMÁS</t>
  </si>
  <si>
    <t>0405040559</t>
  </si>
  <si>
    <t>39N1104869730004</t>
  </si>
  <si>
    <t>ERŐSÁRAMÚ OM /EBES/</t>
  </si>
  <si>
    <t>EBES VASÚT U. 11.</t>
  </si>
  <si>
    <t>1410390311</t>
  </si>
  <si>
    <t>39N110485723000J</t>
  </si>
  <si>
    <t>HAJDÚSZOBOSZLÓ</t>
  </si>
  <si>
    <t>HSZOBOSZLÓ DÉLI SOR</t>
  </si>
  <si>
    <t>1010216291</t>
  </si>
  <si>
    <t>10151769</t>
  </si>
  <si>
    <t>10216259</t>
  </si>
  <si>
    <t>24204723</t>
  </si>
  <si>
    <t>24204728</t>
  </si>
  <si>
    <t>24204741</t>
  </si>
  <si>
    <t>39N110805113000P</t>
  </si>
  <si>
    <t>10096323</t>
  </si>
  <si>
    <t>10096403</t>
  </si>
  <si>
    <t>24203615</t>
  </si>
  <si>
    <t>77006863</t>
  </si>
  <si>
    <t>39N110034385000K</t>
  </si>
  <si>
    <t>NYÍREGYHÁZA ORGONA U.</t>
  </si>
  <si>
    <t>39N1100387320005</t>
  </si>
  <si>
    <t>MÁTÉSZALKA</t>
  </si>
  <si>
    <t>MÁTÉSZALKA ÁLLOMÁS</t>
  </si>
  <si>
    <t>23817031</t>
  </si>
  <si>
    <t>23817032</t>
  </si>
  <si>
    <t>23826569</t>
  </si>
  <si>
    <t>23826573</t>
  </si>
  <si>
    <t>805061201054774</t>
  </si>
  <si>
    <t>39N110767716000J</t>
  </si>
  <si>
    <t>KARCAG ÁLLOMÁS</t>
  </si>
  <si>
    <t>1405720637</t>
  </si>
  <si>
    <t>1405720640</t>
  </si>
  <si>
    <t>39N112579807000N</t>
  </si>
  <si>
    <t>FELVÉTELI ÉPÜLET/ZÁHONY</t>
  </si>
  <si>
    <t>0702071402</t>
  </si>
  <si>
    <t>39N111103041000P</t>
  </si>
  <si>
    <t>ÜZEMIGAZGATÓSÁG/ZÁHONY</t>
  </si>
  <si>
    <t>ZÁHONY EURÓPA TÉR 12</t>
  </si>
  <si>
    <t>0702073279</t>
  </si>
  <si>
    <t>39N110171203000Q</t>
  </si>
  <si>
    <t>FÉNYESLITKE KÜLTERÜLET 1.</t>
  </si>
  <si>
    <t>FÉNYESLITKE KÜLTERÜLET</t>
  </si>
  <si>
    <t>1210361504</t>
  </si>
  <si>
    <t>39N1111030450005</t>
  </si>
  <si>
    <t>ZÁHONY 500-as ÁTRAKÓ/TISZ.BEZ</t>
  </si>
  <si>
    <t>39N111102607000M</t>
  </si>
  <si>
    <t>MÁV OSZTÁLYM. /ZÁHONY</t>
  </si>
  <si>
    <t>BAROSS GÁBOR U 2</t>
  </si>
  <si>
    <t>0706202454</t>
  </si>
  <si>
    <t>39N1125788130008</t>
  </si>
  <si>
    <t>KOCSIJAVÍTÓMŰHELY FÉNYESLITKE</t>
  </si>
  <si>
    <t>1201054788</t>
  </si>
  <si>
    <t>39N1101396890003</t>
  </si>
  <si>
    <t>GÉPÉSZET DEBRECEN</t>
  </si>
  <si>
    <t>DEBRECEN DÉLI SOR 51.</t>
  </si>
  <si>
    <t>0707204077</t>
  </si>
  <si>
    <t>39N110431776000E</t>
  </si>
  <si>
    <t>EPERJESKE HATÁRÁTKELŐ</t>
  </si>
  <si>
    <t>Eperjeske, Vasúti Határátkelő 070/15</t>
  </si>
  <si>
    <t>1205562115</t>
  </si>
  <si>
    <t>39N111102833000A</t>
  </si>
  <si>
    <t>EPERJESKE PGF V.SZAKASZ</t>
  </si>
  <si>
    <t>PGF V. SZAKASZ</t>
  </si>
  <si>
    <t>BP</t>
  </si>
  <si>
    <t>39N110713492000F</t>
  </si>
  <si>
    <t>39N110749448000E</t>
  </si>
  <si>
    <t>SZAJOL Bp.Erősáramú Oszt.</t>
  </si>
  <si>
    <t>4521 SZAJOL ÁLLOMÁS U.17</t>
  </si>
  <si>
    <t>1210361998</t>
  </si>
  <si>
    <t>39N1105533230006</t>
  </si>
  <si>
    <t>ÚJSZÁSZ Bp. Erősáramú Oszt.</t>
  </si>
  <si>
    <t>6010 ÚJSZÁSZ TÁPIÓGYÖRGYEI 1.</t>
  </si>
  <si>
    <t>1210362002</t>
  </si>
  <si>
    <t>39N110305358000C</t>
  </si>
  <si>
    <t>G-2535,BALASSAGYARMAT KOCSITISZTÍTÓ</t>
  </si>
  <si>
    <t>BALASSAGYARMAT KOSSUTH UTCA 74</t>
  </si>
  <si>
    <t>22667704</t>
  </si>
  <si>
    <t>39N110306832000B</t>
  </si>
  <si>
    <t>B.GYARMAT SZOC. ÉPÜLET</t>
  </si>
  <si>
    <t>B.GYARMAT BENCZCUR U 1/A</t>
  </si>
  <si>
    <t>39N110794461000W</t>
  </si>
  <si>
    <t>SZOLNOK II.M. PFT BAROSS G. U.56.</t>
  </si>
  <si>
    <t>SZOLNOK,  BAROSS G. U. 56.</t>
  </si>
  <si>
    <t>39N1106704040002</t>
  </si>
  <si>
    <t>CEGLÉD,MOZDONY U. SZOC. ÉP.</t>
  </si>
  <si>
    <t>SZOC.ÉP.CEGLÉD MOZDONY U.999</t>
  </si>
  <si>
    <t>1200746736</t>
  </si>
  <si>
    <t>448049</t>
  </si>
  <si>
    <t>39N110670370000O</t>
  </si>
  <si>
    <t>CEGLÉD,KÖLCSEY TÉR 1. POSTA ÉP.</t>
  </si>
  <si>
    <t>CEGLÉD KÖLCSEY TÉR 1</t>
  </si>
  <si>
    <t>39N112579637000J</t>
  </si>
  <si>
    <t>G-2251 SZOLNOK, SOROMPÓ U. 2. MOZDONYJAVÍTÓ</t>
  </si>
  <si>
    <t>0900109340</t>
  </si>
  <si>
    <t>39N1111955330000</t>
  </si>
  <si>
    <t>SZOLNOKI ABONYI U. 2. RAKTÁRAK</t>
  </si>
  <si>
    <t>SZOLNOK, ABONYI U.2.</t>
  </si>
  <si>
    <t>39N111196018000E</t>
  </si>
  <si>
    <t>SZOLNOK,ABONYI U. 2. PGF</t>
  </si>
  <si>
    <t>39N1111955390007</t>
  </si>
  <si>
    <t>G-2251, SZOLNOK,SOROMPÓ U. 2. SZOC. ÉP.</t>
  </si>
  <si>
    <t>SZOLNOK, SOROMPÓ U.2.</t>
  </si>
  <si>
    <t>1210361989</t>
  </si>
  <si>
    <t>39N111195551000Z</t>
  </si>
  <si>
    <t>G-2251, SZOLNOK, SOROMPÓ U.2.LAKTANYA+IRODA</t>
  </si>
  <si>
    <t>1210361987</t>
  </si>
  <si>
    <t>39N111195397000W</t>
  </si>
  <si>
    <t xml:space="preserve"> SZOLNOK, TÉGLAGYÁRI U. 36-3. PAGODA</t>
  </si>
  <si>
    <t>SZOLNOK, TÉGLAGYÁRI U.36-3.</t>
  </si>
  <si>
    <t>1210361988</t>
  </si>
  <si>
    <t>39N1111024490002</t>
  </si>
  <si>
    <t>Állomás BICSKE</t>
  </si>
  <si>
    <t>BICSKE, Mórizs Zs. U.10</t>
  </si>
  <si>
    <t>1210362262</t>
  </si>
  <si>
    <t>39N1111024480007</t>
  </si>
  <si>
    <t>PGF BIATORBÁGY</t>
  </si>
  <si>
    <t>BIATORBÁLY, ÁLLOMÁS U.1</t>
  </si>
  <si>
    <t>1210362237</t>
  </si>
  <si>
    <t>39N110225574000Z</t>
  </si>
  <si>
    <t>Debrecen Déli sor 51 (volt Teletál Bt.)</t>
  </si>
  <si>
    <t>39N1107944670002</t>
  </si>
  <si>
    <t>Szolnok, Jubileum tér 2. RESTI</t>
  </si>
  <si>
    <t>5000 Szolnok, Jubileum tér 2.</t>
  </si>
  <si>
    <t>10362001</t>
  </si>
  <si>
    <t>Kapacitás lekötés</t>
  </si>
  <si>
    <t>TIGÁZ</t>
  </si>
  <si>
    <t>G25</t>
  </si>
  <si>
    <t>G4</t>
  </si>
  <si>
    <t>G65</t>
  </si>
  <si>
    <t>G65?</t>
  </si>
  <si>
    <t>G4?</t>
  </si>
  <si>
    <t>G40</t>
  </si>
  <si>
    <t>G100</t>
  </si>
  <si>
    <t>G 10</t>
  </si>
  <si>
    <t>G 4</t>
  </si>
  <si>
    <t>G6</t>
  </si>
  <si>
    <t>G10</t>
  </si>
  <si>
    <t>H99/48</t>
  </si>
  <si>
    <t>39N110489204000T</t>
  </si>
  <si>
    <t>06202377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</si>
  <si>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</si>
  <si>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</si>
  <si>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</si>
  <si>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</si>
  <si>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</si>
  <si>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</si>
  <si>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</si>
  <si>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</si>
  <si>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</si>
  <si>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</si>
  <si>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</si>
  <si>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</si>
  <si>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Megjegyzés</t>
  </si>
  <si>
    <t>Korlátozási kat</t>
  </si>
  <si>
    <t>62E241610429309</t>
  </si>
  <si>
    <t>62E241610429299</t>
  </si>
  <si>
    <t>1200746672</t>
  </si>
  <si>
    <t>VÁC, DEÁKVÁRI FASOR 3. Villamos Vonal Főnökség</t>
  </si>
  <si>
    <t>VÁC, DEÁKVÁRI FASOR 3 VVF</t>
  </si>
  <si>
    <t>1105418605</t>
  </si>
  <si>
    <t>1510413002</t>
  </si>
  <si>
    <t>K157107062002335</t>
  </si>
  <si>
    <t>0706202348</t>
  </si>
  <si>
    <t>5000 Szolnok, Sorompó u.2.</t>
  </si>
  <si>
    <t>10390294</t>
  </si>
  <si>
    <t>10082950</t>
  </si>
  <si>
    <t>10390289</t>
  </si>
  <si>
    <t>4031 Debrecen Déli sor 51.</t>
  </si>
  <si>
    <t>K14351510412999</t>
  </si>
  <si>
    <t>23658033</t>
  </si>
  <si>
    <t>DEBRECEN - Volt IK Kft. fogyasztási hely</t>
  </si>
  <si>
    <t>4024 Debrecen, Irinyi u. 20.</t>
  </si>
  <si>
    <t>5300 Karcag, Vasút u. 101.</t>
  </si>
  <si>
    <t>Kisújszállás állomás</t>
  </si>
  <si>
    <t>5310 Kisújszállás, Pillangó u.</t>
  </si>
  <si>
    <t>62E241610429063</t>
  </si>
  <si>
    <t>4624 Tiszabezdéd hrsz 78.</t>
  </si>
  <si>
    <t>77006834</t>
  </si>
  <si>
    <t>4621 Fényeslitke Külterület</t>
  </si>
  <si>
    <t>4625 Záhony Európa tér 7.</t>
  </si>
  <si>
    <t xml:space="preserve"> K15740706202534</t>
  </si>
  <si>
    <t>62E241610429215</t>
  </si>
  <si>
    <t>62E241610429217</t>
  </si>
  <si>
    <t>G11611005398214</t>
  </si>
  <si>
    <t>K11611005374860</t>
  </si>
  <si>
    <t>K15051100523519</t>
  </si>
  <si>
    <t>K11611005379701</t>
  </si>
  <si>
    <t>1510413069</t>
  </si>
  <si>
    <t>1510413079</t>
  </si>
  <si>
    <t>K15710706202703</t>
  </si>
  <si>
    <t>M11430622171264</t>
  </si>
  <si>
    <t>G16</t>
  </si>
  <si>
    <t>m³/h</t>
  </si>
  <si>
    <t>2017.10.01-2018.09.31</t>
  </si>
  <si>
    <t>K11411105434405</t>
  </si>
  <si>
    <t>39N112583665000D</t>
  </si>
  <si>
    <t>Dunaharaszti HÉV kocsiszín</t>
  </si>
  <si>
    <t xml:space="preserve">2330 Dunaharaszti Fő utca 1. </t>
  </si>
  <si>
    <t>BHÉV Zrt.</t>
  </si>
  <si>
    <t>12210300220788</t>
  </si>
  <si>
    <t>nem korl.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</si>
</sst>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/>
    <xf numFmtId="3" fontId="2" fillId="0" borderId="0" xfId="0" applyNumberFormat="1" applyFont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left"/>
    </xf>
    <xf numFmtId="3" fontId="2" fillId="0" borderId="0" xfId="0" applyNumberFormat="1" applyFont="1" applyFill="1" applyBorder="1" applyAlignment="1" applyProtection="1">
      <alignment horizontal="left" vertical="center"/>
    </xf>
    <xf numFmtId="3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3" fontId="2" fillId="0" borderId="4" xfId="0" applyNumberFormat="1" applyFont="1" applyBorder="1"/>
    <xf numFmtId="3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3" fontId="3" fillId="0" borderId="1" xfId="0" applyNumberFormat="1" applyFont="1" applyBorder="1"/>
    <xf numFmtId="3" fontId="3" fillId="0" borderId="1" xfId="0" applyNumberFormat="1" applyFont="1" applyFill="1" applyBorder="1"/>
    <xf numFmtId="0" fontId="3" fillId="0" borderId="0" xfId="0" applyFont="1"/>
    <xf numFmtId="3" fontId="3" fillId="0" borderId="0" xfId="0" applyNumberFormat="1" applyFont="1"/>
    <xf numFmtId="3" fontId="0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7"/>
  <sheetViews>
    <sheetView tabSelected="1" workbookViewId="0"/>
  </sheetViews>
  <sheetFormatPr defaultRowHeight="15" x14ac:dyDescent="0.25"/>
  <cols>
    <col min="1" max="1" width="9.140625" style="13" bestFit="1" customWidth="1"/>
    <col min="2" max="2" width="7.28515625" style="13" bestFit="1" customWidth="1"/>
    <col min="3" max="3" width="18.5703125" style="13" bestFit="1" customWidth="1"/>
    <col min="4" max="4" width="37" style="13" customWidth="1"/>
    <col min="5" max="5" width="31" style="13" customWidth="1"/>
    <col min="6" max="6" width="7.85546875" style="13" customWidth="1"/>
    <col min="7" max="7" width="5.5703125" style="13" customWidth="1"/>
    <col min="8" max="8" width="16.42578125" style="20" bestFit="1" customWidth="1"/>
    <col min="9" max="9" width="28.7109375" style="21" bestFit="1" customWidth="1"/>
    <col min="10" max="10" width="16.140625" style="22" bestFit="1" customWidth="1"/>
    <col min="11" max="11" width="11.5703125" style="28" customWidth="1"/>
    <col min="12" max="23" width="11.5703125" style="20" customWidth="1"/>
    <col min="24" max="25" width="11.5703125" style="13" customWidth="1"/>
    <col min="26" max="16384" width="9.140625" style="13"/>
  </cols>
  <sheetData>
    <row r="1" spans="1:27" s="12" customFormat="1" ht="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/>
      <c r="H1" s="7" t="s">
        <v>219</v>
      </c>
      <c r="I1" s="8" t="s">
        <v>6</v>
      </c>
      <c r="J1" s="9" t="s">
        <v>7</v>
      </c>
      <c r="K1" s="6" t="s">
        <v>288</v>
      </c>
      <c r="L1" s="6" t="s">
        <v>238</v>
      </c>
      <c r="M1" s="6" t="s">
        <v>239</v>
      </c>
      <c r="N1" s="6" t="s">
        <v>240</v>
      </c>
      <c r="O1" s="6" t="s">
        <v>241</v>
      </c>
      <c r="P1" s="6" t="s">
        <v>242</v>
      </c>
      <c r="Q1" s="6" t="s">
        <v>243</v>
      </c>
      <c r="R1" s="6" t="s">
        <v>244</v>
      </c>
      <c r="S1" s="6" t="s">
        <v>245</v>
      </c>
      <c r="T1" s="6" t="s">
        <v>246</v>
      </c>
      <c r="U1" s="6" t="s">
        <v>235</v>
      </c>
      <c r="V1" s="6" t="s">
        <v>236</v>
      </c>
      <c r="W1" s="6" t="s">
        <v>237</v>
      </c>
      <c r="X1" s="10" t="s">
        <v>247</v>
      </c>
      <c r="Y1" s="11" t="s">
        <v>248</v>
      </c>
    </row>
    <row r="2" spans="1:27" ht="15" customHeight="1" x14ac:dyDescent="0.25">
      <c r="A2" s="1" t="s">
        <v>158</v>
      </c>
      <c r="B2" s="1" t="s">
        <v>220</v>
      </c>
      <c r="C2" s="1" t="s">
        <v>168</v>
      </c>
      <c r="D2" s="1" t="s">
        <v>169</v>
      </c>
      <c r="E2" s="1" t="s">
        <v>170</v>
      </c>
      <c r="F2" s="2">
        <v>986</v>
      </c>
      <c r="G2" s="1" t="s">
        <v>13</v>
      </c>
      <c r="H2" s="2">
        <v>986</v>
      </c>
      <c r="I2" s="3" t="s">
        <v>222</v>
      </c>
      <c r="J2" s="1" t="s">
        <v>171</v>
      </c>
      <c r="K2" s="31">
        <f>+SUM(L2:W2)</f>
        <v>23575</v>
      </c>
      <c r="L2" s="2">
        <v>575</v>
      </c>
      <c r="M2" s="2">
        <v>2875</v>
      </c>
      <c r="N2" s="2">
        <v>4600</v>
      </c>
      <c r="O2" s="2">
        <v>5750</v>
      </c>
      <c r="P2" s="2">
        <v>4600</v>
      </c>
      <c r="Q2" s="2">
        <v>3449.9999999999995</v>
      </c>
      <c r="R2" s="2">
        <v>1150</v>
      </c>
      <c r="S2" s="2">
        <v>575</v>
      </c>
      <c r="T2" s="2">
        <v>0</v>
      </c>
      <c r="U2" s="2">
        <v>0</v>
      </c>
      <c r="V2" s="2">
        <v>0</v>
      </c>
      <c r="W2" s="2">
        <v>0</v>
      </c>
      <c r="X2" s="1"/>
      <c r="Y2" s="1" t="s">
        <v>295</v>
      </c>
      <c r="Z2" s="4"/>
      <c r="AA2" s="4"/>
    </row>
    <row r="3" spans="1:27" ht="15" customHeight="1" x14ac:dyDescent="0.25">
      <c r="A3" s="1" t="s">
        <v>158</v>
      </c>
      <c r="B3" s="1" t="s">
        <v>220</v>
      </c>
      <c r="C3" s="1"/>
      <c r="D3" s="1" t="s">
        <v>9</v>
      </c>
      <c r="E3" s="1" t="s">
        <v>9</v>
      </c>
      <c r="F3" s="1" t="s">
        <v>9</v>
      </c>
      <c r="G3" s="1" t="s">
        <v>9</v>
      </c>
      <c r="H3" s="2" t="s">
        <v>9</v>
      </c>
      <c r="I3" s="3" t="s">
        <v>221</v>
      </c>
      <c r="J3" s="1" t="s">
        <v>249</v>
      </c>
      <c r="K3" s="31">
        <f t="shared" ref="K3:K66" si="0">+SUM(L3:W3)</f>
        <v>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 t="s">
        <v>295</v>
      </c>
      <c r="Z3" s="4"/>
      <c r="AA3" s="4"/>
    </row>
    <row r="4" spans="1:27" ht="15" customHeight="1" x14ac:dyDescent="0.25">
      <c r="A4" s="1" t="s">
        <v>158</v>
      </c>
      <c r="B4" s="1" t="s">
        <v>220</v>
      </c>
      <c r="C4" s="1" t="s">
        <v>172</v>
      </c>
      <c r="D4" s="1" t="s">
        <v>173</v>
      </c>
      <c r="E4" s="1" t="s">
        <v>174</v>
      </c>
      <c r="F4" s="2">
        <v>850</v>
      </c>
      <c r="G4" s="1" t="s">
        <v>13</v>
      </c>
      <c r="H4" s="2">
        <v>850</v>
      </c>
      <c r="I4" s="14" t="s">
        <v>221</v>
      </c>
      <c r="J4" s="1" t="s">
        <v>250</v>
      </c>
      <c r="K4" s="31">
        <f t="shared" si="0"/>
        <v>45425</v>
      </c>
      <c r="L4" s="2">
        <v>3449.9999999999995</v>
      </c>
      <c r="M4" s="2">
        <v>5750</v>
      </c>
      <c r="N4" s="2">
        <v>7474.9999999999991</v>
      </c>
      <c r="O4" s="2">
        <v>9200</v>
      </c>
      <c r="P4" s="2">
        <v>6324.9999999999991</v>
      </c>
      <c r="Q4" s="2">
        <v>5750</v>
      </c>
      <c r="R4" s="2">
        <v>3449.9999999999995</v>
      </c>
      <c r="S4" s="2">
        <v>1724.9999999999998</v>
      </c>
      <c r="T4" s="2">
        <v>575</v>
      </c>
      <c r="U4" s="2">
        <v>575</v>
      </c>
      <c r="V4" s="2">
        <v>575</v>
      </c>
      <c r="W4" s="2">
        <v>575</v>
      </c>
      <c r="X4" s="1"/>
      <c r="Y4" s="1" t="s">
        <v>295</v>
      </c>
      <c r="Z4" s="4"/>
      <c r="AA4" s="4"/>
    </row>
    <row r="5" spans="1:27" ht="15" customHeight="1" x14ac:dyDescent="0.25">
      <c r="A5" s="1" t="s">
        <v>158</v>
      </c>
      <c r="B5" s="1" t="s">
        <v>220</v>
      </c>
      <c r="C5" s="1" t="s">
        <v>164</v>
      </c>
      <c r="D5" s="1" t="s">
        <v>165</v>
      </c>
      <c r="E5" s="1" t="s">
        <v>166</v>
      </c>
      <c r="F5" s="2">
        <v>850</v>
      </c>
      <c r="G5" s="1" t="s">
        <v>13</v>
      </c>
      <c r="H5" s="2">
        <v>850</v>
      </c>
      <c r="I5" s="14" t="s">
        <v>221</v>
      </c>
      <c r="J5" s="1" t="s">
        <v>167</v>
      </c>
      <c r="K5" s="31">
        <f t="shared" si="0"/>
        <v>36800</v>
      </c>
      <c r="L5" s="2">
        <v>345</v>
      </c>
      <c r="M5" s="2">
        <v>4600</v>
      </c>
      <c r="N5" s="2">
        <v>8049.9999999999991</v>
      </c>
      <c r="O5" s="2">
        <v>9200</v>
      </c>
      <c r="P5" s="2">
        <v>6899.9999999999991</v>
      </c>
      <c r="Q5" s="2">
        <v>4600</v>
      </c>
      <c r="R5" s="2">
        <v>2300</v>
      </c>
      <c r="S5" s="2">
        <v>345</v>
      </c>
      <c r="T5" s="2">
        <v>114.99999999999999</v>
      </c>
      <c r="U5" s="2">
        <v>114.99999999999999</v>
      </c>
      <c r="V5" s="2">
        <v>114.99999999999999</v>
      </c>
      <c r="W5" s="2">
        <v>114.99999999999999</v>
      </c>
      <c r="X5" s="1"/>
      <c r="Y5" s="1" t="s">
        <v>295</v>
      </c>
      <c r="Z5" s="4"/>
      <c r="AA5" s="4"/>
    </row>
    <row r="6" spans="1:27" ht="15" customHeight="1" x14ac:dyDescent="0.25">
      <c r="A6" s="1" t="s">
        <v>158</v>
      </c>
      <c r="B6" s="1" t="s">
        <v>220</v>
      </c>
      <c r="C6" s="1" t="s">
        <v>183</v>
      </c>
      <c r="D6" s="1" t="s">
        <v>184</v>
      </c>
      <c r="E6" s="1" t="s">
        <v>185</v>
      </c>
      <c r="F6" s="2">
        <v>2210</v>
      </c>
      <c r="G6" s="1" t="s">
        <v>13</v>
      </c>
      <c r="H6" s="2">
        <v>2210</v>
      </c>
      <c r="I6" s="14" t="s">
        <v>223</v>
      </c>
      <c r="J6" s="1" t="s">
        <v>251</v>
      </c>
      <c r="K6" s="31">
        <f t="shared" si="0"/>
        <v>59915</v>
      </c>
      <c r="L6" s="2">
        <v>5175</v>
      </c>
      <c r="M6" s="2">
        <v>8049.9999999999991</v>
      </c>
      <c r="N6" s="2">
        <v>11500</v>
      </c>
      <c r="O6" s="2">
        <v>14374.999999999998</v>
      </c>
      <c r="P6" s="2">
        <v>8625</v>
      </c>
      <c r="Q6" s="2">
        <v>8049.9999999999991</v>
      </c>
      <c r="R6" s="2">
        <v>2300</v>
      </c>
      <c r="S6" s="2">
        <v>1724.9999999999998</v>
      </c>
      <c r="T6" s="2">
        <v>0</v>
      </c>
      <c r="U6" s="2">
        <v>0</v>
      </c>
      <c r="V6" s="2">
        <v>0</v>
      </c>
      <c r="W6" s="2">
        <v>114.99999999999999</v>
      </c>
      <c r="X6" s="1"/>
      <c r="Y6" s="1" t="s">
        <v>295</v>
      </c>
      <c r="Z6" s="4"/>
      <c r="AA6" s="4"/>
    </row>
    <row r="7" spans="1:27" ht="15" customHeight="1" x14ac:dyDescent="0.25">
      <c r="A7" s="1" t="s">
        <v>158</v>
      </c>
      <c r="B7" s="1" t="s">
        <v>220</v>
      </c>
      <c r="C7" s="1" t="s">
        <v>178</v>
      </c>
      <c r="D7" s="1" t="s">
        <v>179</v>
      </c>
      <c r="E7" s="1" t="s">
        <v>180</v>
      </c>
      <c r="F7" s="2">
        <v>2346</v>
      </c>
      <c r="G7" s="1" t="s">
        <v>13</v>
      </c>
      <c r="H7" s="2">
        <v>2346</v>
      </c>
      <c r="I7" s="14" t="s">
        <v>225</v>
      </c>
      <c r="J7" s="1" t="s">
        <v>181</v>
      </c>
      <c r="K7" s="31">
        <f t="shared" si="0"/>
        <v>44275</v>
      </c>
      <c r="L7" s="2">
        <v>3449.9999999999995</v>
      </c>
      <c r="M7" s="2">
        <v>5175</v>
      </c>
      <c r="N7" s="2">
        <v>7474.9999999999991</v>
      </c>
      <c r="O7" s="2">
        <v>8049.9999999999991</v>
      </c>
      <c r="P7" s="2">
        <v>5750</v>
      </c>
      <c r="Q7" s="2">
        <v>5175</v>
      </c>
      <c r="R7" s="2">
        <v>2300</v>
      </c>
      <c r="S7" s="2">
        <v>2300</v>
      </c>
      <c r="T7" s="2">
        <v>1150</v>
      </c>
      <c r="U7" s="2">
        <v>1150</v>
      </c>
      <c r="V7" s="2">
        <v>1150</v>
      </c>
      <c r="W7" s="2">
        <v>1150</v>
      </c>
      <c r="X7" s="1"/>
      <c r="Y7" s="1" t="s">
        <v>295</v>
      </c>
      <c r="Z7" s="4"/>
      <c r="AA7" s="4"/>
    </row>
    <row r="8" spans="1:27" ht="15" customHeight="1" x14ac:dyDescent="0.25">
      <c r="A8" s="1" t="s">
        <v>158</v>
      </c>
      <c r="B8" s="1" t="s">
        <v>220</v>
      </c>
      <c r="C8" s="1"/>
      <c r="D8" s="1" t="s">
        <v>9</v>
      </c>
      <c r="E8" s="1" t="s">
        <v>9</v>
      </c>
      <c r="F8" s="1" t="s">
        <v>9</v>
      </c>
      <c r="G8" s="1" t="s">
        <v>9</v>
      </c>
      <c r="H8" s="2" t="s">
        <v>9</v>
      </c>
      <c r="I8" s="15" t="s">
        <v>224</v>
      </c>
      <c r="J8" s="1" t="s">
        <v>182</v>
      </c>
      <c r="K8" s="31">
        <f t="shared" si="0"/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 t="s">
        <v>295</v>
      </c>
      <c r="Z8" s="4"/>
      <c r="AA8" s="4"/>
    </row>
    <row r="9" spans="1:27" ht="15" customHeight="1" x14ac:dyDescent="0.25">
      <c r="A9" s="1" t="s">
        <v>158</v>
      </c>
      <c r="B9" s="1" t="s">
        <v>220</v>
      </c>
      <c r="C9" s="1" t="s">
        <v>159</v>
      </c>
      <c r="D9" s="1" t="s">
        <v>252</v>
      </c>
      <c r="E9" s="1" t="s">
        <v>253</v>
      </c>
      <c r="F9" s="2">
        <v>2210</v>
      </c>
      <c r="G9" s="1" t="s">
        <v>13</v>
      </c>
      <c r="H9" s="2">
        <v>2210</v>
      </c>
      <c r="I9" s="14" t="s">
        <v>223</v>
      </c>
      <c r="J9" s="1" t="s">
        <v>254</v>
      </c>
      <c r="K9" s="31">
        <f t="shared" si="0"/>
        <v>40365</v>
      </c>
      <c r="L9" s="2">
        <v>2300</v>
      </c>
      <c r="M9" s="2">
        <v>4600</v>
      </c>
      <c r="N9" s="2">
        <v>10925</v>
      </c>
      <c r="O9" s="2">
        <v>8049.9999999999991</v>
      </c>
      <c r="P9" s="2">
        <v>6899.9999999999991</v>
      </c>
      <c r="Q9" s="2">
        <v>4600</v>
      </c>
      <c r="R9" s="2">
        <v>2875</v>
      </c>
      <c r="S9" s="2">
        <v>0</v>
      </c>
      <c r="T9" s="2">
        <v>0</v>
      </c>
      <c r="U9" s="2">
        <v>0</v>
      </c>
      <c r="V9" s="2">
        <v>0</v>
      </c>
      <c r="W9" s="2">
        <v>114.99999999999999</v>
      </c>
      <c r="X9" s="1"/>
      <c r="Y9" s="1" t="s">
        <v>295</v>
      </c>
      <c r="Z9" s="4"/>
      <c r="AA9" s="4"/>
    </row>
    <row r="10" spans="1:27" ht="15" customHeight="1" x14ac:dyDescent="0.25">
      <c r="A10" s="1" t="s">
        <v>158</v>
      </c>
      <c r="B10" s="1" t="s">
        <v>220</v>
      </c>
      <c r="C10" s="1" t="s">
        <v>160</v>
      </c>
      <c r="D10" s="1" t="s">
        <v>161</v>
      </c>
      <c r="E10" s="1" t="s">
        <v>162</v>
      </c>
      <c r="F10" s="2">
        <v>850</v>
      </c>
      <c r="G10" s="1" t="s">
        <v>13</v>
      </c>
      <c r="H10" s="2">
        <v>850</v>
      </c>
      <c r="I10" s="14" t="s">
        <v>223</v>
      </c>
      <c r="J10" s="1" t="s">
        <v>163</v>
      </c>
      <c r="K10" s="31">
        <f t="shared" si="0"/>
        <v>44850</v>
      </c>
      <c r="L10" s="2">
        <v>2875</v>
      </c>
      <c r="M10" s="2">
        <v>5750</v>
      </c>
      <c r="N10" s="2">
        <v>10925</v>
      </c>
      <c r="O10" s="2">
        <v>8049.9999999999991</v>
      </c>
      <c r="P10" s="2">
        <v>6899.9999999999991</v>
      </c>
      <c r="Q10" s="2">
        <v>5750</v>
      </c>
      <c r="R10" s="2">
        <v>1150</v>
      </c>
      <c r="S10" s="2">
        <v>1150</v>
      </c>
      <c r="T10" s="2">
        <v>575</v>
      </c>
      <c r="U10" s="2">
        <v>575</v>
      </c>
      <c r="V10" s="2">
        <v>575</v>
      </c>
      <c r="W10" s="2">
        <v>575</v>
      </c>
      <c r="X10" s="1"/>
      <c r="Y10" s="1" t="s">
        <v>295</v>
      </c>
      <c r="Z10" s="4"/>
      <c r="AA10" s="4"/>
    </row>
    <row r="11" spans="1:27" ht="15" customHeight="1" x14ac:dyDescent="0.25">
      <c r="A11" s="1" t="s">
        <v>158</v>
      </c>
      <c r="B11" s="1" t="s">
        <v>220</v>
      </c>
      <c r="C11" s="1" t="s">
        <v>175</v>
      </c>
      <c r="D11" s="1" t="s">
        <v>176</v>
      </c>
      <c r="E11" s="1" t="s">
        <v>177</v>
      </c>
      <c r="F11" s="2">
        <v>850</v>
      </c>
      <c r="G11" s="1" t="s">
        <v>13</v>
      </c>
      <c r="H11" s="2">
        <v>850</v>
      </c>
      <c r="I11" s="14" t="s">
        <v>221</v>
      </c>
      <c r="J11" s="1" t="s">
        <v>255</v>
      </c>
      <c r="K11" s="31">
        <f t="shared" si="0"/>
        <v>40250</v>
      </c>
      <c r="L11" s="2">
        <v>2875</v>
      </c>
      <c r="M11" s="2">
        <v>5175</v>
      </c>
      <c r="N11" s="2">
        <v>6324.9999999999991</v>
      </c>
      <c r="O11" s="2">
        <v>9775</v>
      </c>
      <c r="P11" s="2">
        <v>7474.9999999999991</v>
      </c>
      <c r="Q11" s="2">
        <v>5175</v>
      </c>
      <c r="R11" s="2">
        <v>2300</v>
      </c>
      <c r="S11" s="2">
        <v>459.99999999999994</v>
      </c>
      <c r="T11" s="2">
        <v>114.99999999999999</v>
      </c>
      <c r="U11" s="2">
        <v>114.99999999999999</v>
      </c>
      <c r="V11" s="2">
        <v>114.99999999999999</v>
      </c>
      <c r="W11" s="2">
        <v>345</v>
      </c>
      <c r="X11" s="1"/>
      <c r="Y11" s="1" t="s">
        <v>295</v>
      </c>
      <c r="Z11" s="4"/>
      <c r="AA11" s="4"/>
    </row>
    <row r="12" spans="1:27" ht="15" customHeight="1" x14ac:dyDescent="0.25">
      <c r="A12" s="1" t="s">
        <v>158</v>
      </c>
      <c r="B12" s="1" t="s">
        <v>220</v>
      </c>
      <c r="C12" s="1" t="s">
        <v>215</v>
      </c>
      <c r="D12" s="1" t="s">
        <v>216</v>
      </c>
      <c r="E12" s="1" t="s">
        <v>217</v>
      </c>
      <c r="F12" s="2">
        <v>850</v>
      </c>
      <c r="G12" s="1" t="s">
        <v>13</v>
      </c>
      <c r="H12" s="2">
        <v>850</v>
      </c>
      <c r="I12" s="14" t="s">
        <v>221</v>
      </c>
      <c r="J12" s="1" t="s">
        <v>218</v>
      </c>
      <c r="K12" s="31">
        <f t="shared" si="0"/>
        <v>9200</v>
      </c>
      <c r="L12" s="2">
        <v>575</v>
      </c>
      <c r="M12" s="2">
        <v>1150</v>
      </c>
      <c r="N12" s="2">
        <v>1724.9999999999998</v>
      </c>
      <c r="O12" s="2">
        <v>2300</v>
      </c>
      <c r="P12" s="2">
        <v>1724.9999999999998</v>
      </c>
      <c r="Q12" s="2">
        <v>1150</v>
      </c>
      <c r="R12" s="2">
        <v>575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1"/>
      <c r="Y12" s="1" t="s">
        <v>295</v>
      </c>
      <c r="Z12" s="4"/>
      <c r="AA12" s="4"/>
    </row>
    <row r="13" spans="1:27" ht="15" customHeight="1" x14ac:dyDescent="0.25">
      <c r="A13" s="1" t="s">
        <v>158</v>
      </c>
      <c r="B13" s="1" t="s">
        <v>220</v>
      </c>
      <c r="C13" s="1" t="s">
        <v>209</v>
      </c>
      <c r="D13" s="1" t="s">
        <v>210</v>
      </c>
      <c r="E13" s="1" t="s">
        <v>211</v>
      </c>
      <c r="F13" s="2">
        <v>850</v>
      </c>
      <c r="G13" s="1" t="s">
        <v>13</v>
      </c>
      <c r="H13" s="2">
        <v>850</v>
      </c>
      <c r="I13" s="1" t="s">
        <v>221</v>
      </c>
      <c r="J13" s="1" t="s">
        <v>212</v>
      </c>
      <c r="K13" s="31">
        <f t="shared" si="0"/>
        <v>58650</v>
      </c>
      <c r="L13" s="2">
        <v>1724.9999999999998</v>
      </c>
      <c r="M13" s="2">
        <v>6899.9999999999991</v>
      </c>
      <c r="N13" s="2">
        <v>10925</v>
      </c>
      <c r="O13" s="2">
        <v>10925</v>
      </c>
      <c r="P13" s="2">
        <v>9200</v>
      </c>
      <c r="Q13" s="2">
        <v>6324.9999999999991</v>
      </c>
      <c r="R13" s="2">
        <v>4600</v>
      </c>
      <c r="S13" s="2">
        <v>3449.9999999999995</v>
      </c>
      <c r="T13" s="2">
        <v>1150</v>
      </c>
      <c r="U13" s="2">
        <v>1150</v>
      </c>
      <c r="V13" s="2">
        <v>1150</v>
      </c>
      <c r="W13" s="2">
        <v>1150</v>
      </c>
      <c r="X13" s="1"/>
      <c r="Y13" s="1" t="s">
        <v>295</v>
      </c>
      <c r="Z13" s="4"/>
      <c r="AA13" s="4"/>
    </row>
    <row r="14" spans="1:27" ht="15" customHeight="1" x14ac:dyDescent="0.25">
      <c r="A14" s="1" t="s">
        <v>158</v>
      </c>
      <c r="B14" s="1" t="s">
        <v>220</v>
      </c>
      <c r="C14" s="1" t="s">
        <v>205</v>
      </c>
      <c r="D14" s="1" t="s">
        <v>206</v>
      </c>
      <c r="E14" s="1" t="s">
        <v>207</v>
      </c>
      <c r="F14" s="2">
        <v>850</v>
      </c>
      <c r="G14" s="1" t="s">
        <v>13</v>
      </c>
      <c r="H14" s="2">
        <v>850</v>
      </c>
      <c r="I14" s="1" t="s">
        <v>221</v>
      </c>
      <c r="J14" s="1" t="s">
        <v>208</v>
      </c>
      <c r="K14" s="31">
        <f t="shared" si="0"/>
        <v>49450</v>
      </c>
      <c r="L14" s="2">
        <v>2300</v>
      </c>
      <c r="M14" s="2">
        <v>4600</v>
      </c>
      <c r="N14" s="2">
        <v>12074.999999999998</v>
      </c>
      <c r="O14" s="2">
        <v>10350</v>
      </c>
      <c r="P14" s="2">
        <v>6899.9999999999991</v>
      </c>
      <c r="Q14" s="2">
        <v>6899.9999999999991</v>
      </c>
      <c r="R14" s="2">
        <v>2300</v>
      </c>
      <c r="S14" s="2">
        <v>1724.9999999999998</v>
      </c>
      <c r="T14" s="2">
        <v>575</v>
      </c>
      <c r="U14" s="2">
        <v>575</v>
      </c>
      <c r="V14" s="2">
        <v>575</v>
      </c>
      <c r="W14" s="2">
        <v>575</v>
      </c>
      <c r="X14" s="1"/>
      <c r="Y14" s="1" t="s">
        <v>295</v>
      </c>
      <c r="Z14" s="4"/>
      <c r="AA14" s="4"/>
    </row>
    <row r="15" spans="1:27" ht="15" customHeight="1" x14ac:dyDescent="0.25">
      <c r="A15" s="1" t="s">
        <v>158</v>
      </c>
      <c r="B15" s="1" t="s">
        <v>220</v>
      </c>
      <c r="C15" s="1" t="s">
        <v>201</v>
      </c>
      <c r="D15" s="1" t="s">
        <v>202</v>
      </c>
      <c r="E15" s="1" t="s">
        <v>203</v>
      </c>
      <c r="F15" s="2">
        <v>850</v>
      </c>
      <c r="G15" s="1" t="s">
        <v>13</v>
      </c>
      <c r="H15" s="2">
        <v>850</v>
      </c>
      <c r="I15" s="16" t="s">
        <v>221</v>
      </c>
      <c r="J15" s="1" t="s">
        <v>204</v>
      </c>
      <c r="K15" s="31">
        <f t="shared" si="0"/>
        <v>54050</v>
      </c>
      <c r="L15" s="2">
        <v>2875</v>
      </c>
      <c r="M15" s="2">
        <v>5750</v>
      </c>
      <c r="N15" s="2">
        <v>10350</v>
      </c>
      <c r="O15" s="2">
        <v>11500</v>
      </c>
      <c r="P15" s="2">
        <v>9200</v>
      </c>
      <c r="Q15" s="2">
        <v>8049.9999999999991</v>
      </c>
      <c r="R15" s="2">
        <v>2875</v>
      </c>
      <c r="S15" s="2">
        <v>1150</v>
      </c>
      <c r="T15" s="2">
        <v>575</v>
      </c>
      <c r="U15" s="2">
        <v>575</v>
      </c>
      <c r="V15" s="2">
        <v>575</v>
      </c>
      <c r="W15" s="2">
        <v>575</v>
      </c>
      <c r="X15" s="1"/>
      <c r="Y15" s="1" t="s">
        <v>295</v>
      </c>
      <c r="Z15" s="4"/>
      <c r="AA15" s="4"/>
    </row>
    <row r="16" spans="1:27" ht="15" customHeight="1" x14ac:dyDescent="0.25">
      <c r="A16" s="1" t="s">
        <v>158</v>
      </c>
      <c r="B16" s="1" t="s">
        <v>220</v>
      </c>
      <c r="C16" s="1" t="s">
        <v>189</v>
      </c>
      <c r="D16" s="1" t="s">
        <v>190</v>
      </c>
      <c r="E16" s="1" t="s">
        <v>191</v>
      </c>
      <c r="F16" s="2">
        <v>1360</v>
      </c>
      <c r="G16" s="1" t="s">
        <v>13</v>
      </c>
      <c r="H16" s="2">
        <v>1360</v>
      </c>
      <c r="I16" s="16" t="s">
        <v>226</v>
      </c>
      <c r="J16" s="1" t="s">
        <v>256</v>
      </c>
      <c r="K16" s="31">
        <f t="shared" si="0"/>
        <v>58649.999999999993</v>
      </c>
      <c r="L16" s="2">
        <v>3449.9999999999995</v>
      </c>
      <c r="M16" s="2">
        <v>6324.9999999999991</v>
      </c>
      <c r="N16" s="2">
        <v>12649.999999999998</v>
      </c>
      <c r="O16" s="2">
        <v>12649.999999999998</v>
      </c>
      <c r="P16" s="2">
        <v>8049.9999999999991</v>
      </c>
      <c r="Q16" s="2">
        <v>6899.9999999999991</v>
      </c>
      <c r="R16" s="2">
        <v>3449.9999999999995</v>
      </c>
      <c r="S16" s="2">
        <v>1724.9999999999998</v>
      </c>
      <c r="T16" s="2">
        <v>575</v>
      </c>
      <c r="U16" s="2">
        <v>575</v>
      </c>
      <c r="V16" s="2">
        <v>1150</v>
      </c>
      <c r="W16" s="2">
        <v>1150</v>
      </c>
      <c r="X16" s="1"/>
      <c r="Y16" s="1" t="s">
        <v>295</v>
      </c>
      <c r="Z16" s="4"/>
      <c r="AA16" s="4"/>
    </row>
    <row r="17" spans="1:27" ht="15" customHeight="1" x14ac:dyDescent="0.25">
      <c r="A17" s="1" t="s">
        <v>158</v>
      </c>
      <c r="B17" s="1" t="s">
        <v>220</v>
      </c>
      <c r="C17" s="1" t="s">
        <v>194</v>
      </c>
      <c r="D17" s="1" t="s">
        <v>195</v>
      </c>
      <c r="E17" s="1" t="s">
        <v>196</v>
      </c>
      <c r="F17" s="2">
        <v>850</v>
      </c>
      <c r="G17" s="1" t="s">
        <v>13</v>
      </c>
      <c r="H17" s="2">
        <v>850</v>
      </c>
      <c r="I17" s="16" t="s">
        <v>221</v>
      </c>
      <c r="J17" s="1" t="s">
        <v>197</v>
      </c>
      <c r="K17" s="31">
        <f t="shared" si="0"/>
        <v>41400</v>
      </c>
      <c r="L17" s="2">
        <v>2300</v>
      </c>
      <c r="M17" s="2">
        <v>4600</v>
      </c>
      <c r="N17" s="2">
        <v>5750</v>
      </c>
      <c r="O17" s="2">
        <v>8625</v>
      </c>
      <c r="P17" s="2">
        <v>6899.9999999999991</v>
      </c>
      <c r="Q17" s="2">
        <v>5175</v>
      </c>
      <c r="R17" s="2">
        <v>2300</v>
      </c>
      <c r="S17" s="2">
        <v>1150</v>
      </c>
      <c r="T17" s="2">
        <v>1150</v>
      </c>
      <c r="U17" s="2">
        <v>1150</v>
      </c>
      <c r="V17" s="2">
        <v>1150</v>
      </c>
      <c r="W17" s="2">
        <v>1150</v>
      </c>
      <c r="X17" s="1"/>
      <c r="Y17" s="1" t="s">
        <v>295</v>
      </c>
      <c r="Z17" s="4"/>
      <c r="AA17" s="4"/>
    </row>
    <row r="18" spans="1:27" ht="15" customHeight="1" x14ac:dyDescent="0.25">
      <c r="A18" s="1" t="s">
        <v>158</v>
      </c>
      <c r="B18" s="1" t="s">
        <v>220</v>
      </c>
      <c r="C18" s="1" t="s">
        <v>198</v>
      </c>
      <c r="D18" s="1" t="s">
        <v>199</v>
      </c>
      <c r="E18" s="1" t="s">
        <v>196</v>
      </c>
      <c r="F18" s="2">
        <v>850</v>
      </c>
      <c r="G18" s="1" t="s">
        <v>13</v>
      </c>
      <c r="H18" s="2">
        <v>850</v>
      </c>
      <c r="I18" s="16" t="s">
        <v>221</v>
      </c>
      <c r="J18" s="1" t="s">
        <v>200</v>
      </c>
      <c r="K18" s="31">
        <f t="shared" si="0"/>
        <v>36800</v>
      </c>
      <c r="L18" s="2">
        <v>2300</v>
      </c>
      <c r="M18" s="2">
        <v>4024.9999999999995</v>
      </c>
      <c r="N18" s="2">
        <v>6899.9999999999991</v>
      </c>
      <c r="O18" s="2">
        <v>8049.9999999999991</v>
      </c>
      <c r="P18" s="2">
        <v>5175</v>
      </c>
      <c r="Q18" s="2">
        <v>4600</v>
      </c>
      <c r="R18" s="2">
        <v>2300</v>
      </c>
      <c r="S18" s="2">
        <v>575</v>
      </c>
      <c r="T18" s="2">
        <v>575</v>
      </c>
      <c r="U18" s="2">
        <v>575</v>
      </c>
      <c r="V18" s="2">
        <v>575</v>
      </c>
      <c r="W18" s="2">
        <v>1150</v>
      </c>
      <c r="X18" s="1"/>
      <c r="Y18" s="1" t="s">
        <v>295</v>
      </c>
      <c r="Z18" s="4"/>
      <c r="AA18" s="4"/>
    </row>
    <row r="19" spans="1:27" ht="15" customHeight="1" x14ac:dyDescent="0.25">
      <c r="A19" s="1" t="s">
        <v>158</v>
      </c>
      <c r="B19" s="1" t="s">
        <v>220</v>
      </c>
      <c r="C19" s="1" t="s">
        <v>192</v>
      </c>
      <c r="D19" s="1" t="s">
        <v>193</v>
      </c>
      <c r="E19" s="1" t="s">
        <v>191</v>
      </c>
      <c r="F19" s="2">
        <v>1360</v>
      </c>
      <c r="G19" s="1" t="s">
        <v>13</v>
      </c>
      <c r="H19" s="2">
        <v>1360</v>
      </c>
      <c r="I19" s="16" t="s">
        <v>226</v>
      </c>
      <c r="J19" s="1" t="s">
        <v>257</v>
      </c>
      <c r="K19" s="31">
        <f t="shared" si="0"/>
        <v>52325</v>
      </c>
      <c r="L19" s="2">
        <v>2875</v>
      </c>
      <c r="M19" s="2">
        <v>5750</v>
      </c>
      <c r="N19" s="2">
        <v>10925</v>
      </c>
      <c r="O19" s="2">
        <v>10925</v>
      </c>
      <c r="P19" s="2">
        <v>6899.9999999999991</v>
      </c>
      <c r="Q19" s="2">
        <v>6324.9999999999991</v>
      </c>
      <c r="R19" s="2">
        <v>3449.9999999999995</v>
      </c>
      <c r="S19" s="2">
        <v>1724.9999999999998</v>
      </c>
      <c r="T19" s="2">
        <v>575</v>
      </c>
      <c r="U19" s="2">
        <v>575</v>
      </c>
      <c r="V19" s="2">
        <v>1150</v>
      </c>
      <c r="W19" s="2">
        <v>1150</v>
      </c>
      <c r="X19" s="1"/>
      <c r="Y19" s="1" t="s">
        <v>295</v>
      </c>
      <c r="Z19" s="4"/>
      <c r="AA19" s="4"/>
    </row>
    <row r="20" spans="1:27" ht="15" customHeight="1" x14ac:dyDescent="0.25">
      <c r="A20" s="1" t="s">
        <v>158</v>
      </c>
      <c r="B20" s="1" t="s">
        <v>220</v>
      </c>
      <c r="C20" s="1" t="s">
        <v>186</v>
      </c>
      <c r="D20" s="1" t="s">
        <v>187</v>
      </c>
      <c r="E20" s="1" t="s">
        <v>258</v>
      </c>
      <c r="F20" s="2">
        <v>3400</v>
      </c>
      <c r="G20" s="1" t="s">
        <v>13</v>
      </c>
      <c r="H20" s="2">
        <v>3400</v>
      </c>
      <c r="I20" s="17" t="s">
        <v>227</v>
      </c>
      <c r="J20" s="1" t="s">
        <v>188</v>
      </c>
      <c r="K20" s="31">
        <f t="shared" si="0"/>
        <v>138000</v>
      </c>
      <c r="L20" s="2">
        <v>10350</v>
      </c>
      <c r="M20" s="2">
        <v>18400</v>
      </c>
      <c r="N20" s="2">
        <v>27599.999999999996</v>
      </c>
      <c r="O20" s="2">
        <v>29899.999999999996</v>
      </c>
      <c r="P20" s="2">
        <v>23000</v>
      </c>
      <c r="Q20" s="2">
        <v>18400</v>
      </c>
      <c r="R20" s="2">
        <v>4600</v>
      </c>
      <c r="S20" s="2">
        <v>1150</v>
      </c>
      <c r="T20" s="2">
        <v>1150</v>
      </c>
      <c r="U20" s="2">
        <v>1150</v>
      </c>
      <c r="V20" s="2">
        <v>1150</v>
      </c>
      <c r="W20" s="2">
        <v>1150</v>
      </c>
      <c r="X20" s="1"/>
      <c r="Y20" s="1" t="s">
        <v>295</v>
      </c>
      <c r="Z20" s="4"/>
      <c r="AA20" s="4"/>
    </row>
    <row r="21" spans="1:27" ht="15" customHeight="1" x14ac:dyDescent="0.25">
      <c r="A21" s="3" t="s">
        <v>87</v>
      </c>
      <c r="B21" s="3" t="s">
        <v>220</v>
      </c>
      <c r="C21" s="3" t="s">
        <v>113</v>
      </c>
      <c r="D21" s="3" t="s">
        <v>89</v>
      </c>
      <c r="E21" s="3" t="s">
        <v>114</v>
      </c>
      <c r="F21" s="23">
        <v>850</v>
      </c>
      <c r="G21" s="3" t="s">
        <v>13</v>
      </c>
      <c r="H21" s="23">
        <v>850</v>
      </c>
      <c r="I21" s="14" t="s">
        <v>221</v>
      </c>
      <c r="J21" s="3" t="s">
        <v>259</v>
      </c>
      <c r="K21" s="32">
        <f t="shared" si="0"/>
        <v>46000</v>
      </c>
      <c r="L21" s="23">
        <v>1035</v>
      </c>
      <c r="M21" s="23">
        <v>2989.9999999999995</v>
      </c>
      <c r="N21" s="23">
        <v>10350</v>
      </c>
      <c r="O21" s="23">
        <v>11730</v>
      </c>
      <c r="P21" s="23">
        <v>8395</v>
      </c>
      <c r="Q21" s="23">
        <v>6094.9999999999991</v>
      </c>
      <c r="R21" s="23">
        <v>1954.9999999999998</v>
      </c>
      <c r="S21" s="23">
        <v>1035</v>
      </c>
      <c r="T21" s="23">
        <v>575</v>
      </c>
      <c r="U21" s="23">
        <v>575</v>
      </c>
      <c r="V21" s="23">
        <v>575</v>
      </c>
      <c r="W21" s="23">
        <v>690</v>
      </c>
      <c r="X21" s="3"/>
      <c r="Y21" s="1" t="s">
        <v>295</v>
      </c>
    </row>
    <row r="22" spans="1:27" ht="15" customHeight="1" x14ac:dyDescent="0.25">
      <c r="A22" s="3" t="s">
        <v>87</v>
      </c>
      <c r="B22" s="3" t="s">
        <v>220</v>
      </c>
      <c r="C22" s="3" t="s">
        <v>115</v>
      </c>
      <c r="D22" s="3" t="s">
        <v>116</v>
      </c>
      <c r="E22" s="3" t="s">
        <v>117</v>
      </c>
      <c r="F22" s="23">
        <v>2958</v>
      </c>
      <c r="G22" s="3" t="s">
        <v>13</v>
      </c>
      <c r="H22" s="23">
        <v>2754</v>
      </c>
      <c r="I22" s="14" t="s">
        <v>222</v>
      </c>
      <c r="J22" s="3" t="s">
        <v>260</v>
      </c>
      <c r="K22" s="32">
        <f t="shared" si="0"/>
        <v>106950</v>
      </c>
      <c r="L22" s="23">
        <v>1494.9999999999998</v>
      </c>
      <c r="M22" s="23">
        <v>11385</v>
      </c>
      <c r="N22" s="23">
        <v>24149.999999999996</v>
      </c>
      <c r="O22" s="23">
        <v>25299.999999999996</v>
      </c>
      <c r="P22" s="23">
        <v>21850</v>
      </c>
      <c r="Q22" s="23">
        <v>12649.999999999998</v>
      </c>
      <c r="R22" s="23">
        <v>6899.9999999999991</v>
      </c>
      <c r="S22" s="23">
        <v>804.99999999999989</v>
      </c>
      <c r="T22" s="23">
        <v>575</v>
      </c>
      <c r="U22" s="23">
        <v>575</v>
      </c>
      <c r="V22" s="23">
        <v>575</v>
      </c>
      <c r="W22" s="23">
        <v>690</v>
      </c>
      <c r="X22" s="3"/>
      <c r="Y22" s="1" t="s">
        <v>295</v>
      </c>
    </row>
    <row r="23" spans="1:27" ht="15" customHeight="1" x14ac:dyDescent="0.25">
      <c r="A23" s="3" t="s">
        <v>87</v>
      </c>
      <c r="B23" s="3" t="s">
        <v>220</v>
      </c>
      <c r="C23" s="3"/>
      <c r="D23" s="3" t="s">
        <v>9</v>
      </c>
      <c r="E23" s="3" t="s">
        <v>9</v>
      </c>
      <c r="F23" s="3" t="s">
        <v>9</v>
      </c>
      <c r="G23" s="3" t="s">
        <v>9</v>
      </c>
      <c r="H23" s="23" t="s">
        <v>9</v>
      </c>
      <c r="I23" s="17" t="s">
        <v>222</v>
      </c>
      <c r="J23" s="3" t="s">
        <v>118</v>
      </c>
      <c r="K23" s="32">
        <f t="shared" si="0"/>
        <v>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3"/>
      <c r="Y23" s="1" t="s">
        <v>295</v>
      </c>
    </row>
    <row r="24" spans="1:27" ht="15" customHeight="1" x14ac:dyDescent="0.25">
      <c r="A24" s="3" t="s">
        <v>87</v>
      </c>
      <c r="B24" s="3" t="s">
        <v>220</v>
      </c>
      <c r="C24" s="3"/>
      <c r="D24" s="3" t="s">
        <v>9</v>
      </c>
      <c r="E24" s="3" t="s">
        <v>9</v>
      </c>
      <c r="F24" s="3" t="s">
        <v>9</v>
      </c>
      <c r="G24" s="3" t="s">
        <v>9</v>
      </c>
      <c r="H24" s="23" t="s">
        <v>9</v>
      </c>
      <c r="I24" s="17" t="s">
        <v>222</v>
      </c>
      <c r="J24" s="3" t="s">
        <v>119</v>
      </c>
      <c r="K24" s="32">
        <f t="shared" si="0"/>
        <v>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3"/>
      <c r="Y24" s="1" t="s">
        <v>295</v>
      </c>
    </row>
    <row r="25" spans="1:27" ht="15" customHeight="1" x14ac:dyDescent="0.25">
      <c r="A25" s="3" t="s">
        <v>87</v>
      </c>
      <c r="B25" s="3" t="s">
        <v>220</v>
      </c>
      <c r="C25" s="3"/>
      <c r="D25" s="3" t="s">
        <v>9</v>
      </c>
      <c r="E25" s="3" t="s">
        <v>9</v>
      </c>
      <c r="F25" s="3" t="s">
        <v>9</v>
      </c>
      <c r="G25" s="3" t="s">
        <v>9</v>
      </c>
      <c r="H25" s="23" t="s">
        <v>9</v>
      </c>
      <c r="I25" s="17" t="s">
        <v>222</v>
      </c>
      <c r="J25" s="3" t="s">
        <v>120</v>
      </c>
      <c r="K25" s="32">
        <f t="shared" si="0"/>
        <v>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3"/>
      <c r="Y25" s="1" t="s">
        <v>295</v>
      </c>
    </row>
    <row r="26" spans="1:27" ht="15" customHeight="1" x14ac:dyDescent="0.25">
      <c r="A26" s="3" t="s">
        <v>87</v>
      </c>
      <c r="B26" s="3" t="s">
        <v>220</v>
      </c>
      <c r="C26" s="3"/>
      <c r="D26" s="3" t="s">
        <v>9</v>
      </c>
      <c r="E26" s="3" t="s">
        <v>9</v>
      </c>
      <c r="F26" s="3" t="s">
        <v>9</v>
      </c>
      <c r="G26" s="3" t="s">
        <v>9</v>
      </c>
      <c r="H26" s="23" t="s">
        <v>9</v>
      </c>
      <c r="I26" s="17" t="s">
        <v>222</v>
      </c>
      <c r="J26" s="3" t="s">
        <v>121</v>
      </c>
      <c r="K26" s="32">
        <f t="shared" si="0"/>
        <v>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3"/>
      <c r="Y26" s="1" t="s">
        <v>295</v>
      </c>
    </row>
    <row r="27" spans="1:27" ht="15" customHeight="1" x14ac:dyDescent="0.25">
      <c r="A27" s="3" t="s">
        <v>87</v>
      </c>
      <c r="B27" s="3" t="s">
        <v>220</v>
      </c>
      <c r="C27" s="3"/>
      <c r="D27" s="3" t="s">
        <v>9</v>
      </c>
      <c r="E27" s="3" t="s">
        <v>9</v>
      </c>
      <c r="F27" s="3" t="s">
        <v>9</v>
      </c>
      <c r="G27" s="3" t="s">
        <v>9</v>
      </c>
      <c r="H27" s="23" t="s">
        <v>9</v>
      </c>
      <c r="I27" s="17" t="s">
        <v>223</v>
      </c>
      <c r="J27" s="3" t="s">
        <v>122</v>
      </c>
      <c r="K27" s="32">
        <f t="shared" si="0"/>
        <v>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3"/>
      <c r="Y27" s="1" t="s">
        <v>295</v>
      </c>
    </row>
    <row r="28" spans="1:27" ht="15" customHeight="1" x14ac:dyDescent="0.25">
      <c r="A28" s="3" t="s">
        <v>87</v>
      </c>
      <c r="B28" s="3" t="s">
        <v>220</v>
      </c>
      <c r="C28" s="3" t="s">
        <v>91</v>
      </c>
      <c r="D28" s="3" t="s">
        <v>92</v>
      </c>
      <c r="E28" s="3" t="s">
        <v>93</v>
      </c>
      <c r="F28" s="23">
        <v>1360</v>
      </c>
      <c r="G28" s="3" t="s">
        <v>13</v>
      </c>
      <c r="H28" s="23">
        <v>1360</v>
      </c>
      <c r="I28" s="14" t="s">
        <v>226</v>
      </c>
      <c r="J28" s="3" t="s">
        <v>94</v>
      </c>
      <c r="K28" s="32">
        <f t="shared" si="0"/>
        <v>82800</v>
      </c>
      <c r="L28" s="23">
        <v>6899.9999999999991</v>
      </c>
      <c r="M28" s="23">
        <v>10350</v>
      </c>
      <c r="N28" s="23">
        <v>13799.999999999998</v>
      </c>
      <c r="O28" s="23">
        <v>16099.999999999998</v>
      </c>
      <c r="P28" s="23">
        <v>13799.999999999998</v>
      </c>
      <c r="Q28" s="23">
        <v>10350</v>
      </c>
      <c r="R28" s="23">
        <v>6899.9999999999991</v>
      </c>
      <c r="S28" s="23">
        <v>919.99999999999989</v>
      </c>
      <c r="T28" s="23">
        <v>919.99999999999989</v>
      </c>
      <c r="U28" s="23">
        <v>919.99999999999989</v>
      </c>
      <c r="V28" s="23">
        <v>919.99999999999989</v>
      </c>
      <c r="W28" s="23">
        <v>919.99999999999989</v>
      </c>
      <c r="X28" s="3"/>
      <c r="Y28" s="1" t="s">
        <v>295</v>
      </c>
    </row>
    <row r="29" spans="1:27" ht="15" customHeight="1" x14ac:dyDescent="0.25">
      <c r="A29" s="3" t="s">
        <v>87</v>
      </c>
      <c r="B29" s="3" t="s">
        <v>220</v>
      </c>
      <c r="C29" s="3" t="s">
        <v>88</v>
      </c>
      <c r="D29" s="3" t="s">
        <v>89</v>
      </c>
      <c r="E29" s="3" t="s">
        <v>90</v>
      </c>
      <c r="F29" s="23">
        <v>850</v>
      </c>
      <c r="G29" s="3" t="s">
        <v>13</v>
      </c>
      <c r="H29" s="23">
        <v>850</v>
      </c>
      <c r="I29" s="17" t="s">
        <v>221</v>
      </c>
      <c r="J29" s="3" t="s">
        <v>261</v>
      </c>
      <c r="K29" s="32">
        <f t="shared" si="0"/>
        <v>34500</v>
      </c>
      <c r="L29" s="23">
        <v>2300</v>
      </c>
      <c r="M29" s="23">
        <v>4600</v>
      </c>
      <c r="N29" s="23">
        <v>6324.9999999999991</v>
      </c>
      <c r="O29" s="23">
        <v>6899.9999999999991</v>
      </c>
      <c r="P29" s="23">
        <v>6324.9999999999991</v>
      </c>
      <c r="Q29" s="23">
        <v>3449.9999999999995</v>
      </c>
      <c r="R29" s="23">
        <v>1724.9999999999998</v>
      </c>
      <c r="S29" s="23">
        <v>575</v>
      </c>
      <c r="T29" s="23">
        <v>575</v>
      </c>
      <c r="U29" s="23">
        <v>575</v>
      </c>
      <c r="V29" s="23">
        <v>575</v>
      </c>
      <c r="W29" s="23">
        <v>575</v>
      </c>
      <c r="X29" s="3"/>
      <c r="Y29" s="1" t="s">
        <v>295</v>
      </c>
    </row>
    <row r="30" spans="1:27" ht="15" customHeight="1" x14ac:dyDescent="0.25">
      <c r="A30" s="3" t="s">
        <v>87</v>
      </c>
      <c r="B30" s="3" t="s">
        <v>220</v>
      </c>
      <c r="C30" s="3" t="s">
        <v>147</v>
      </c>
      <c r="D30" s="3" t="s">
        <v>148</v>
      </c>
      <c r="E30" s="3" t="s">
        <v>149</v>
      </c>
      <c r="F30" s="23">
        <v>1360</v>
      </c>
      <c r="G30" s="3" t="s">
        <v>13</v>
      </c>
      <c r="H30" s="23">
        <v>1360</v>
      </c>
      <c r="I30" s="14" t="s">
        <v>226</v>
      </c>
      <c r="J30" s="3" t="s">
        <v>150</v>
      </c>
      <c r="K30" s="32">
        <f t="shared" si="0"/>
        <v>46000</v>
      </c>
      <c r="L30" s="23">
        <v>1954.9999999999998</v>
      </c>
      <c r="M30" s="23">
        <v>4024.9999999999995</v>
      </c>
      <c r="N30" s="23">
        <v>9200</v>
      </c>
      <c r="O30" s="23">
        <v>9430</v>
      </c>
      <c r="P30" s="23">
        <v>8625</v>
      </c>
      <c r="Q30" s="23">
        <v>4024.9999999999995</v>
      </c>
      <c r="R30" s="23">
        <v>2300</v>
      </c>
      <c r="S30" s="23">
        <v>1380</v>
      </c>
      <c r="T30" s="23">
        <v>1265</v>
      </c>
      <c r="U30" s="23">
        <v>1265</v>
      </c>
      <c r="V30" s="23">
        <v>1265</v>
      </c>
      <c r="W30" s="23">
        <v>1265</v>
      </c>
      <c r="X30" s="3"/>
      <c r="Y30" s="1" t="s">
        <v>295</v>
      </c>
    </row>
    <row r="31" spans="1:27" ht="15" customHeight="1" x14ac:dyDescent="0.25">
      <c r="A31" s="3" t="s">
        <v>87</v>
      </c>
      <c r="B31" s="3" t="s">
        <v>220</v>
      </c>
      <c r="C31" s="3" t="s">
        <v>134</v>
      </c>
      <c r="D31" s="3" t="s">
        <v>135</v>
      </c>
      <c r="E31" s="3" t="s">
        <v>136</v>
      </c>
      <c r="F31" s="23">
        <v>850</v>
      </c>
      <c r="G31" s="3" t="s">
        <v>13</v>
      </c>
      <c r="H31" s="23">
        <v>850</v>
      </c>
      <c r="I31" s="14" t="s">
        <v>221</v>
      </c>
      <c r="J31" s="3" t="s">
        <v>137</v>
      </c>
      <c r="K31" s="32">
        <f t="shared" si="0"/>
        <v>46000</v>
      </c>
      <c r="L31" s="23">
        <v>1839.9999999999998</v>
      </c>
      <c r="M31" s="23">
        <v>4600</v>
      </c>
      <c r="N31" s="23">
        <v>9200</v>
      </c>
      <c r="O31" s="23">
        <v>9660</v>
      </c>
      <c r="P31" s="23">
        <v>9200</v>
      </c>
      <c r="Q31" s="23">
        <v>4600</v>
      </c>
      <c r="R31" s="23">
        <v>2300</v>
      </c>
      <c r="S31" s="23">
        <v>919.99999999999989</v>
      </c>
      <c r="T31" s="23">
        <v>919.99999999999989</v>
      </c>
      <c r="U31" s="23">
        <v>919.99999999999989</v>
      </c>
      <c r="V31" s="23">
        <v>919.99999999999989</v>
      </c>
      <c r="W31" s="23">
        <v>919.99999999999989</v>
      </c>
      <c r="X31" s="3"/>
      <c r="Y31" s="1" t="s">
        <v>295</v>
      </c>
    </row>
    <row r="32" spans="1:27" ht="15" customHeight="1" x14ac:dyDescent="0.25">
      <c r="A32" s="3" t="s">
        <v>87</v>
      </c>
      <c r="B32" s="3" t="s">
        <v>220</v>
      </c>
      <c r="C32" s="3" t="s">
        <v>213</v>
      </c>
      <c r="D32" s="3" t="s">
        <v>214</v>
      </c>
      <c r="E32" s="3" t="s">
        <v>262</v>
      </c>
      <c r="F32" s="23">
        <v>850</v>
      </c>
      <c r="G32" s="3" t="s">
        <v>13</v>
      </c>
      <c r="H32" s="23">
        <v>850</v>
      </c>
      <c r="I32" s="14" t="s">
        <v>221</v>
      </c>
      <c r="J32" s="3" t="s">
        <v>263</v>
      </c>
      <c r="K32" s="32">
        <f t="shared" si="0"/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3"/>
      <c r="Y32" s="1" t="s">
        <v>295</v>
      </c>
    </row>
    <row r="33" spans="1:25" ht="15" customHeight="1" x14ac:dyDescent="0.25">
      <c r="A33" s="3" t="s">
        <v>87</v>
      </c>
      <c r="B33" s="3" t="s">
        <v>220</v>
      </c>
      <c r="C33" s="3" t="s">
        <v>151</v>
      </c>
      <c r="D33" s="3" t="s">
        <v>152</v>
      </c>
      <c r="E33" s="3" t="s">
        <v>153</v>
      </c>
      <c r="F33" s="23">
        <v>850</v>
      </c>
      <c r="G33" s="3" t="s">
        <v>13</v>
      </c>
      <c r="H33" s="23">
        <v>850</v>
      </c>
      <c r="I33" s="14" t="s">
        <v>221</v>
      </c>
      <c r="J33" s="3" t="s">
        <v>154</v>
      </c>
      <c r="K33" s="32">
        <f t="shared" si="0"/>
        <v>43700</v>
      </c>
      <c r="L33" s="23">
        <v>1609.9999999999998</v>
      </c>
      <c r="M33" s="23">
        <v>4945</v>
      </c>
      <c r="N33" s="23">
        <v>9200</v>
      </c>
      <c r="O33" s="23">
        <v>9430</v>
      </c>
      <c r="P33" s="23">
        <v>8280</v>
      </c>
      <c r="Q33" s="23">
        <v>4140</v>
      </c>
      <c r="R33" s="23">
        <v>2070</v>
      </c>
      <c r="S33" s="23">
        <v>804.99999999999989</v>
      </c>
      <c r="T33" s="23">
        <v>804.99999999999989</v>
      </c>
      <c r="U33" s="23">
        <v>804.99999999999989</v>
      </c>
      <c r="V33" s="23">
        <v>804.99999999999989</v>
      </c>
      <c r="W33" s="23">
        <v>804.99999999999989</v>
      </c>
      <c r="X33" s="3"/>
      <c r="Y33" s="1" t="s">
        <v>295</v>
      </c>
    </row>
    <row r="34" spans="1:25" ht="15" customHeight="1" x14ac:dyDescent="0.25">
      <c r="A34" s="3" t="s">
        <v>87</v>
      </c>
      <c r="B34" s="3" t="s">
        <v>220</v>
      </c>
      <c r="C34" s="3" t="s">
        <v>99</v>
      </c>
      <c r="D34" s="3" t="s">
        <v>100</v>
      </c>
      <c r="E34" s="3" t="s">
        <v>101</v>
      </c>
      <c r="F34" s="23">
        <v>816</v>
      </c>
      <c r="G34" s="3" t="s">
        <v>13</v>
      </c>
      <c r="H34" s="23">
        <v>816</v>
      </c>
      <c r="I34" s="14" t="s">
        <v>222</v>
      </c>
      <c r="J34" s="3" t="s">
        <v>102</v>
      </c>
      <c r="K34" s="32">
        <f t="shared" si="0"/>
        <v>17250</v>
      </c>
      <c r="L34" s="23">
        <v>1035</v>
      </c>
      <c r="M34" s="23">
        <v>2070</v>
      </c>
      <c r="N34" s="23">
        <v>3449.9999999999995</v>
      </c>
      <c r="O34" s="23">
        <v>3679.9999999999995</v>
      </c>
      <c r="P34" s="23">
        <v>3334.9999999999995</v>
      </c>
      <c r="Q34" s="23">
        <v>2070</v>
      </c>
      <c r="R34" s="23">
        <v>1035</v>
      </c>
      <c r="S34" s="23">
        <v>114.99999999999999</v>
      </c>
      <c r="T34" s="23">
        <v>114.99999999999999</v>
      </c>
      <c r="U34" s="23">
        <v>114.99999999999999</v>
      </c>
      <c r="V34" s="23">
        <v>114.99999999999999</v>
      </c>
      <c r="W34" s="23">
        <v>114.99999999999999</v>
      </c>
      <c r="X34" s="3"/>
      <c r="Y34" s="1" t="s">
        <v>295</v>
      </c>
    </row>
    <row r="35" spans="1:25" ht="15" customHeight="1" x14ac:dyDescent="0.25">
      <c r="A35" s="3" t="s">
        <v>87</v>
      </c>
      <c r="B35" s="3" t="s">
        <v>220</v>
      </c>
      <c r="C35" s="3"/>
      <c r="D35" s="3" t="s">
        <v>9</v>
      </c>
      <c r="E35" s="3" t="s">
        <v>9</v>
      </c>
      <c r="F35" s="3" t="s">
        <v>9</v>
      </c>
      <c r="G35" s="3" t="s">
        <v>9</v>
      </c>
      <c r="H35" s="23" t="s">
        <v>9</v>
      </c>
      <c r="I35" s="14" t="s">
        <v>222</v>
      </c>
      <c r="J35" s="3" t="s">
        <v>103</v>
      </c>
      <c r="K35" s="32">
        <f t="shared" si="0"/>
        <v>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"/>
      <c r="Y35" s="1" t="s">
        <v>295</v>
      </c>
    </row>
    <row r="36" spans="1:25" ht="15" customHeight="1" x14ac:dyDescent="0.25">
      <c r="A36" s="3" t="s">
        <v>87</v>
      </c>
      <c r="B36" s="3" t="s">
        <v>220</v>
      </c>
      <c r="C36" s="3"/>
      <c r="D36" s="3" t="s">
        <v>9</v>
      </c>
      <c r="E36" s="3" t="s">
        <v>9</v>
      </c>
      <c r="F36" s="3" t="s">
        <v>9</v>
      </c>
      <c r="G36" s="3" t="s">
        <v>9</v>
      </c>
      <c r="H36" s="23" t="s">
        <v>9</v>
      </c>
      <c r="I36" s="14" t="s">
        <v>222</v>
      </c>
      <c r="J36" s="3" t="s">
        <v>104</v>
      </c>
      <c r="K36" s="32">
        <f t="shared" si="0"/>
        <v>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"/>
      <c r="Y36" s="1" t="s">
        <v>295</v>
      </c>
    </row>
    <row r="37" spans="1:25" ht="15" customHeight="1" x14ac:dyDescent="0.25">
      <c r="A37" s="3" t="s">
        <v>87</v>
      </c>
      <c r="B37" s="3" t="s">
        <v>220</v>
      </c>
      <c r="C37" s="3"/>
      <c r="D37" s="3" t="s">
        <v>9</v>
      </c>
      <c r="E37" s="3" t="s">
        <v>9</v>
      </c>
      <c r="F37" s="3" t="s">
        <v>9</v>
      </c>
      <c r="G37" s="3" t="s">
        <v>9</v>
      </c>
      <c r="H37" s="23" t="s">
        <v>9</v>
      </c>
      <c r="I37" s="14" t="s">
        <v>222</v>
      </c>
      <c r="J37" s="3" t="s">
        <v>105</v>
      </c>
      <c r="K37" s="32">
        <f t="shared" si="0"/>
        <v>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3"/>
      <c r="Y37" s="1" t="s">
        <v>295</v>
      </c>
    </row>
    <row r="38" spans="1:25" ht="15" customHeight="1" x14ac:dyDescent="0.25">
      <c r="A38" s="3" t="s">
        <v>87</v>
      </c>
      <c r="B38" s="3" t="s">
        <v>220</v>
      </c>
      <c r="C38" s="3"/>
      <c r="D38" s="3" t="s">
        <v>9</v>
      </c>
      <c r="E38" s="3" t="s">
        <v>9</v>
      </c>
      <c r="F38" s="3" t="s">
        <v>9</v>
      </c>
      <c r="G38" s="3" t="s">
        <v>9</v>
      </c>
      <c r="H38" s="23" t="s">
        <v>9</v>
      </c>
      <c r="I38" s="14" t="s">
        <v>222</v>
      </c>
      <c r="J38" s="3" t="s">
        <v>106</v>
      </c>
      <c r="K38" s="32">
        <f t="shared" si="0"/>
        <v>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3"/>
      <c r="Y38" s="1" t="s">
        <v>295</v>
      </c>
    </row>
    <row r="39" spans="1:25" ht="15" customHeight="1" x14ac:dyDescent="0.25">
      <c r="A39" s="3" t="s">
        <v>87</v>
      </c>
      <c r="B39" s="3" t="s">
        <v>220</v>
      </c>
      <c r="C39" s="3"/>
      <c r="D39" s="3" t="s">
        <v>9</v>
      </c>
      <c r="E39" s="3" t="s">
        <v>9</v>
      </c>
      <c r="F39" s="3" t="s">
        <v>9</v>
      </c>
      <c r="G39" s="3" t="s">
        <v>9</v>
      </c>
      <c r="H39" s="23" t="s">
        <v>9</v>
      </c>
      <c r="I39" s="14" t="s">
        <v>222</v>
      </c>
      <c r="J39" s="3" t="s">
        <v>107</v>
      </c>
      <c r="K39" s="32">
        <f t="shared" si="0"/>
        <v>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3"/>
      <c r="Y39" s="1" t="s">
        <v>295</v>
      </c>
    </row>
    <row r="40" spans="1:25" ht="15" customHeight="1" x14ac:dyDescent="0.25">
      <c r="A40" s="3" t="s">
        <v>87</v>
      </c>
      <c r="B40" s="3" t="s">
        <v>220</v>
      </c>
      <c r="C40" s="3" t="s">
        <v>95</v>
      </c>
      <c r="D40" s="3" t="s">
        <v>96</v>
      </c>
      <c r="E40" s="3" t="s">
        <v>97</v>
      </c>
      <c r="F40" s="23">
        <v>986</v>
      </c>
      <c r="G40" s="3" t="s">
        <v>13</v>
      </c>
      <c r="H40" s="23">
        <v>986</v>
      </c>
      <c r="I40" s="24" t="s">
        <v>221</v>
      </c>
      <c r="J40" s="3" t="s">
        <v>98</v>
      </c>
      <c r="K40" s="32">
        <f t="shared" si="0"/>
        <v>51750</v>
      </c>
      <c r="L40" s="23">
        <v>2300</v>
      </c>
      <c r="M40" s="23">
        <v>4600</v>
      </c>
      <c r="N40" s="23">
        <v>11500</v>
      </c>
      <c r="O40" s="23">
        <v>12649.999999999998</v>
      </c>
      <c r="P40" s="23">
        <v>10350</v>
      </c>
      <c r="Q40" s="23">
        <v>4600</v>
      </c>
      <c r="R40" s="23">
        <v>2300</v>
      </c>
      <c r="S40" s="23">
        <v>690</v>
      </c>
      <c r="T40" s="23">
        <v>690</v>
      </c>
      <c r="U40" s="23">
        <v>690</v>
      </c>
      <c r="V40" s="23">
        <v>690</v>
      </c>
      <c r="W40" s="23">
        <v>690</v>
      </c>
      <c r="X40" s="3"/>
      <c r="Y40" s="1" t="s">
        <v>295</v>
      </c>
    </row>
    <row r="41" spans="1:25" ht="15" customHeight="1" x14ac:dyDescent="0.25">
      <c r="A41" s="3" t="s">
        <v>87</v>
      </c>
      <c r="B41" s="3" t="s">
        <v>220</v>
      </c>
      <c r="C41" s="3"/>
      <c r="D41" s="3" t="s">
        <v>9</v>
      </c>
      <c r="E41" s="3" t="s">
        <v>9</v>
      </c>
      <c r="F41" s="3" t="s">
        <v>9</v>
      </c>
      <c r="G41" s="3" t="s">
        <v>9</v>
      </c>
      <c r="H41" s="23" t="s">
        <v>9</v>
      </c>
      <c r="I41" s="24" t="s">
        <v>222</v>
      </c>
      <c r="J41" s="3" t="s">
        <v>264</v>
      </c>
      <c r="K41" s="32">
        <f t="shared" si="0"/>
        <v>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3"/>
      <c r="Y41" s="1" t="s">
        <v>295</v>
      </c>
    </row>
    <row r="42" spans="1:25" ht="15" customHeight="1" x14ac:dyDescent="0.25">
      <c r="A42" s="3" t="s">
        <v>87</v>
      </c>
      <c r="B42" s="3" t="s">
        <v>220</v>
      </c>
      <c r="C42" s="3" t="s">
        <v>233</v>
      </c>
      <c r="D42" s="3" t="s">
        <v>265</v>
      </c>
      <c r="E42" s="3" t="s">
        <v>266</v>
      </c>
      <c r="F42" s="3" t="s">
        <v>9</v>
      </c>
      <c r="G42" s="3" t="s">
        <v>9</v>
      </c>
      <c r="H42" s="23">
        <v>1360</v>
      </c>
      <c r="I42" s="25" t="s">
        <v>226</v>
      </c>
      <c r="J42" s="3" t="s">
        <v>234</v>
      </c>
      <c r="K42" s="32">
        <f t="shared" si="0"/>
        <v>18400</v>
      </c>
      <c r="L42" s="23">
        <v>919.99999999999989</v>
      </c>
      <c r="M42" s="23">
        <v>1839.9999999999998</v>
      </c>
      <c r="N42" s="23">
        <v>3794.9999999999995</v>
      </c>
      <c r="O42" s="23">
        <v>4600</v>
      </c>
      <c r="P42" s="23">
        <v>4140</v>
      </c>
      <c r="Q42" s="23">
        <v>2070</v>
      </c>
      <c r="R42" s="23">
        <v>1035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3"/>
      <c r="Y42" s="1" t="s">
        <v>295</v>
      </c>
    </row>
    <row r="43" spans="1:25" ht="15" customHeight="1" x14ac:dyDescent="0.25">
      <c r="A43" s="3" t="s">
        <v>87</v>
      </c>
      <c r="B43" s="3" t="s">
        <v>220</v>
      </c>
      <c r="C43" s="3" t="s">
        <v>123</v>
      </c>
      <c r="D43" s="3" t="s">
        <v>124</v>
      </c>
      <c r="E43" s="3" t="s">
        <v>267</v>
      </c>
      <c r="F43" s="23">
        <v>680</v>
      </c>
      <c r="G43" s="3" t="s">
        <v>13</v>
      </c>
      <c r="H43" s="23">
        <v>680</v>
      </c>
      <c r="I43" s="14" t="s">
        <v>231</v>
      </c>
      <c r="J43" s="3" t="s">
        <v>125</v>
      </c>
      <c r="K43" s="32">
        <f t="shared" si="0"/>
        <v>20700</v>
      </c>
      <c r="L43" s="23">
        <v>1092.5</v>
      </c>
      <c r="M43" s="23">
        <v>2242.5</v>
      </c>
      <c r="N43" s="23">
        <v>4542.5</v>
      </c>
      <c r="O43" s="23">
        <v>4657.5</v>
      </c>
      <c r="P43" s="23">
        <v>4542.5</v>
      </c>
      <c r="Q43" s="23">
        <v>2242.5</v>
      </c>
      <c r="R43" s="23">
        <v>1092.5</v>
      </c>
      <c r="S43" s="23">
        <v>57.499999999999993</v>
      </c>
      <c r="T43" s="23">
        <v>57.499999999999993</v>
      </c>
      <c r="U43" s="23">
        <v>57.499999999999993</v>
      </c>
      <c r="V43" s="23">
        <v>57.499999999999993</v>
      </c>
      <c r="W43" s="23">
        <v>57.499999999999993</v>
      </c>
      <c r="X43" s="3"/>
      <c r="Y43" s="1" t="s">
        <v>295</v>
      </c>
    </row>
    <row r="44" spans="1:25" ht="15" customHeight="1" x14ac:dyDescent="0.25">
      <c r="A44" s="3" t="s">
        <v>87</v>
      </c>
      <c r="B44" s="3" t="s">
        <v>220</v>
      </c>
      <c r="C44" s="3"/>
      <c r="D44" s="3" t="s">
        <v>9</v>
      </c>
      <c r="E44" s="3" t="s">
        <v>9</v>
      </c>
      <c r="F44" s="3" t="s">
        <v>9</v>
      </c>
      <c r="G44" s="3" t="s">
        <v>9</v>
      </c>
      <c r="H44" s="23" t="s">
        <v>9</v>
      </c>
      <c r="I44" s="14" t="s">
        <v>231</v>
      </c>
      <c r="J44" s="3" t="s">
        <v>126</v>
      </c>
      <c r="K44" s="32">
        <f t="shared" si="0"/>
        <v>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3"/>
      <c r="Y44" s="1" t="s">
        <v>295</v>
      </c>
    </row>
    <row r="45" spans="1:25" ht="15" customHeight="1" x14ac:dyDescent="0.25">
      <c r="A45" s="3" t="s">
        <v>87</v>
      </c>
      <c r="B45" s="3" t="s">
        <v>220</v>
      </c>
      <c r="C45" s="3" t="s">
        <v>108</v>
      </c>
      <c r="D45" s="3" t="s">
        <v>268</v>
      </c>
      <c r="E45" s="3" t="s">
        <v>269</v>
      </c>
      <c r="F45" s="23">
        <v>2754</v>
      </c>
      <c r="G45" s="3" t="s">
        <v>13</v>
      </c>
      <c r="H45" s="23">
        <v>2754</v>
      </c>
      <c r="I45" s="14" t="s">
        <v>223</v>
      </c>
      <c r="J45" s="3" t="s">
        <v>109</v>
      </c>
      <c r="K45" s="32">
        <f t="shared" si="0"/>
        <v>48300</v>
      </c>
      <c r="L45" s="23">
        <v>2300</v>
      </c>
      <c r="M45" s="23">
        <v>4600</v>
      </c>
      <c r="N45" s="23">
        <v>9315</v>
      </c>
      <c r="O45" s="23">
        <v>9545</v>
      </c>
      <c r="P45" s="23">
        <v>9315</v>
      </c>
      <c r="Q45" s="23">
        <v>4600</v>
      </c>
      <c r="R45" s="23">
        <v>2300</v>
      </c>
      <c r="S45" s="23">
        <v>1265</v>
      </c>
      <c r="T45" s="23">
        <v>1265</v>
      </c>
      <c r="U45" s="23">
        <v>1265</v>
      </c>
      <c r="V45" s="23">
        <v>1265</v>
      </c>
      <c r="W45" s="23">
        <v>1265</v>
      </c>
      <c r="X45" s="3"/>
      <c r="Y45" s="1" t="s">
        <v>295</v>
      </c>
    </row>
    <row r="46" spans="1:25" ht="15" customHeight="1" x14ac:dyDescent="0.25">
      <c r="A46" s="3" t="s">
        <v>87</v>
      </c>
      <c r="B46" s="3" t="s">
        <v>220</v>
      </c>
      <c r="C46" s="3"/>
      <c r="D46" s="3" t="s">
        <v>9</v>
      </c>
      <c r="E46" s="3" t="s">
        <v>9</v>
      </c>
      <c r="F46" s="3" t="s">
        <v>9</v>
      </c>
      <c r="G46" s="3" t="s">
        <v>9</v>
      </c>
      <c r="H46" s="23" t="s">
        <v>9</v>
      </c>
      <c r="I46" s="14" t="s">
        <v>230</v>
      </c>
      <c r="J46" s="3" t="s">
        <v>110</v>
      </c>
      <c r="K46" s="32">
        <f t="shared" si="0"/>
        <v>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3"/>
      <c r="Y46" s="1" t="s">
        <v>295</v>
      </c>
    </row>
    <row r="47" spans="1:25" ht="15" customHeight="1" x14ac:dyDescent="0.25">
      <c r="A47" s="3" t="s">
        <v>87</v>
      </c>
      <c r="B47" s="3" t="s">
        <v>220</v>
      </c>
      <c r="C47" s="3"/>
      <c r="D47" s="3" t="s">
        <v>9</v>
      </c>
      <c r="E47" s="3" t="s">
        <v>9</v>
      </c>
      <c r="F47" s="3" t="s">
        <v>9</v>
      </c>
      <c r="G47" s="3" t="s">
        <v>9</v>
      </c>
      <c r="H47" s="23" t="s">
        <v>9</v>
      </c>
      <c r="I47" s="14" t="s">
        <v>222</v>
      </c>
      <c r="J47" s="3" t="s">
        <v>111</v>
      </c>
      <c r="K47" s="32">
        <f t="shared" si="0"/>
        <v>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"/>
      <c r="Y47" s="1" t="s">
        <v>295</v>
      </c>
    </row>
    <row r="48" spans="1:25" ht="15" customHeight="1" x14ac:dyDescent="0.25">
      <c r="A48" s="3" t="s">
        <v>87</v>
      </c>
      <c r="B48" s="3" t="s">
        <v>220</v>
      </c>
      <c r="C48" s="3"/>
      <c r="D48" s="3" t="s">
        <v>9</v>
      </c>
      <c r="E48" s="3" t="s">
        <v>9</v>
      </c>
      <c r="F48" s="3" t="s">
        <v>9</v>
      </c>
      <c r="G48" s="3" t="s">
        <v>9</v>
      </c>
      <c r="H48" s="23" t="s">
        <v>9</v>
      </c>
      <c r="I48" s="14" t="s">
        <v>230</v>
      </c>
      <c r="J48" s="3" t="s">
        <v>112</v>
      </c>
      <c r="K48" s="32">
        <f t="shared" si="0"/>
        <v>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"/>
      <c r="Y48" s="1" t="s">
        <v>295</v>
      </c>
    </row>
    <row r="49" spans="1:27" ht="15" customHeight="1" x14ac:dyDescent="0.25">
      <c r="A49" s="3" t="s">
        <v>87</v>
      </c>
      <c r="B49" s="3" t="s">
        <v>220</v>
      </c>
      <c r="C49" s="3" t="s">
        <v>140</v>
      </c>
      <c r="D49" s="3" t="s">
        <v>141</v>
      </c>
      <c r="E49" s="3" t="s">
        <v>142</v>
      </c>
      <c r="F49" s="23">
        <v>1360</v>
      </c>
      <c r="G49" s="3" t="s">
        <v>13</v>
      </c>
      <c r="H49" s="23">
        <v>1360</v>
      </c>
      <c r="I49" s="14" t="s">
        <v>226</v>
      </c>
      <c r="J49" s="3" t="s">
        <v>143</v>
      </c>
      <c r="K49" s="32">
        <f t="shared" si="0"/>
        <v>78200</v>
      </c>
      <c r="L49" s="23">
        <v>2875</v>
      </c>
      <c r="M49" s="23">
        <v>6899.9999999999991</v>
      </c>
      <c r="N49" s="23">
        <v>18170</v>
      </c>
      <c r="O49" s="23">
        <v>18400</v>
      </c>
      <c r="P49" s="23">
        <v>17825</v>
      </c>
      <c r="Q49" s="23">
        <v>6899.9999999999991</v>
      </c>
      <c r="R49" s="23">
        <v>3104.9999999999995</v>
      </c>
      <c r="S49" s="23">
        <v>804.99999999999989</v>
      </c>
      <c r="T49" s="23">
        <v>804.99999999999989</v>
      </c>
      <c r="U49" s="23">
        <v>804.99999999999989</v>
      </c>
      <c r="V49" s="23">
        <v>804.99999999999989</v>
      </c>
      <c r="W49" s="23">
        <v>804.99999999999989</v>
      </c>
      <c r="X49" s="3"/>
      <c r="Y49" s="1" t="s">
        <v>295</v>
      </c>
    </row>
    <row r="50" spans="1:27" ht="15" customHeight="1" x14ac:dyDescent="0.25">
      <c r="A50" s="3" t="s">
        <v>87</v>
      </c>
      <c r="B50" s="3" t="s">
        <v>220</v>
      </c>
      <c r="C50" s="3" t="s">
        <v>155</v>
      </c>
      <c r="D50" s="3" t="s">
        <v>156</v>
      </c>
      <c r="E50" s="3" t="s">
        <v>157</v>
      </c>
      <c r="F50" s="23">
        <v>850</v>
      </c>
      <c r="G50" s="3" t="s">
        <v>13</v>
      </c>
      <c r="H50" s="23">
        <v>850</v>
      </c>
      <c r="I50" s="14" t="s">
        <v>221</v>
      </c>
      <c r="J50" s="3" t="s">
        <v>270</v>
      </c>
      <c r="K50" s="32">
        <f t="shared" si="0"/>
        <v>17250</v>
      </c>
      <c r="L50" s="23">
        <v>1035</v>
      </c>
      <c r="M50" s="23">
        <v>2070</v>
      </c>
      <c r="N50" s="23">
        <v>3449.9999999999995</v>
      </c>
      <c r="O50" s="23">
        <v>3679.9999999999995</v>
      </c>
      <c r="P50" s="23">
        <v>3334.9999999999995</v>
      </c>
      <c r="Q50" s="23">
        <v>2070</v>
      </c>
      <c r="R50" s="23">
        <v>1035</v>
      </c>
      <c r="S50" s="23">
        <v>114.99999999999999</v>
      </c>
      <c r="T50" s="23">
        <v>114.99999999999999</v>
      </c>
      <c r="U50" s="23">
        <v>114.99999999999999</v>
      </c>
      <c r="V50" s="23">
        <v>114.99999999999999</v>
      </c>
      <c r="W50" s="23">
        <v>114.99999999999999</v>
      </c>
      <c r="X50" s="3"/>
      <c r="Y50" s="1" t="s">
        <v>295</v>
      </c>
    </row>
    <row r="51" spans="1:27" ht="15" customHeight="1" x14ac:dyDescent="0.25">
      <c r="A51" s="3" t="s">
        <v>87</v>
      </c>
      <c r="B51" s="3" t="s">
        <v>220</v>
      </c>
      <c r="C51" s="3" t="s">
        <v>130</v>
      </c>
      <c r="D51" s="3" t="s">
        <v>131</v>
      </c>
      <c r="E51" s="3" t="s">
        <v>132</v>
      </c>
      <c r="F51" s="23">
        <v>2210</v>
      </c>
      <c r="G51" s="3" t="s">
        <v>13</v>
      </c>
      <c r="H51" s="23">
        <v>2210</v>
      </c>
      <c r="I51" s="14" t="s">
        <v>223</v>
      </c>
      <c r="J51" s="3" t="s">
        <v>133</v>
      </c>
      <c r="K51" s="32">
        <f t="shared" si="0"/>
        <v>103500</v>
      </c>
      <c r="L51" s="23">
        <v>5750</v>
      </c>
      <c r="M51" s="23">
        <v>11500</v>
      </c>
      <c r="N51" s="23">
        <v>22425</v>
      </c>
      <c r="O51" s="23">
        <v>23574.999999999996</v>
      </c>
      <c r="P51" s="23">
        <v>22425</v>
      </c>
      <c r="Q51" s="23">
        <v>11500</v>
      </c>
      <c r="R51" s="23">
        <v>5750</v>
      </c>
      <c r="S51" s="23">
        <v>114.99999999999999</v>
      </c>
      <c r="T51" s="23">
        <v>114.99999999999999</v>
      </c>
      <c r="U51" s="23">
        <v>114.99999999999999</v>
      </c>
      <c r="V51" s="23">
        <v>114.99999999999999</v>
      </c>
      <c r="W51" s="23">
        <v>114.99999999999999</v>
      </c>
      <c r="X51" s="3"/>
      <c r="Y51" s="1" t="s">
        <v>295</v>
      </c>
    </row>
    <row r="52" spans="1:27" ht="15" customHeight="1" x14ac:dyDescent="0.25">
      <c r="A52" s="3" t="s">
        <v>87</v>
      </c>
      <c r="B52" s="3" t="s">
        <v>220</v>
      </c>
      <c r="C52" s="3" t="s">
        <v>138</v>
      </c>
      <c r="D52" s="3" t="s">
        <v>139</v>
      </c>
      <c r="E52" s="3" t="s">
        <v>271</v>
      </c>
      <c r="F52" s="23">
        <v>3298</v>
      </c>
      <c r="G52" s="3" t="s">
        <v>13</v>
      </c>
      <c r="H52" s="23">
        <v>3298</v>
      </c>
      <c r="I52" s="14" t="s">
        <v>221</v>
      </c>
      <c r="J52" s="3" t="s">
        <v>272</v>
      </c>
      <c r="K52" s="32">
        <f t="shared" si="0"/>
        <v>86250</v>
      </c>
      <c r="L52" s="23">
        <v>4024.9999999999995</v>
      </c>
      <c r="M52" s="23">
        <v>8049.9999999999991</v>
      </c>
      <c r="N52" s="23">
        <v>16675</v>
      </c>
      <c r="O52" s="23">
        <v>17250</v>
      </c>
      <c r="P52" s="23">
        <v>16675</v>
      </c>
      <c r="Q52" s="23">
        <v>8049.9999999999991</v>
      </c>
      <c r="R52" s="23">
        <v>4024.9999999999995</v>
      </c>
      <c r="S52" s="23">
        <v>2300</v>
      </c>
      <c r="T52" s="23">
        <v>2300</v>
      </c>
      <c r="U52" s="23">
        <v>2300</v>
      </c>
      <c r="V52" s="23">
        <v>2300</v>
      </c>
      <c r="W52" s="23">
        <v>2300</v>
      </c>
      <c r="X52" s="3"/>
      <c r="Y52" s="1" t="s">
        <v>295</v>
      </c>
    </row>
    <row r="53" spans="1:27" ht="15" customHeight="1" x14ac:dyDescent="0.25">
      <c r="A53" s="3" t="s">
        <v>87</v>
      </c>
      <c r="B53" s="3" t="s">
        <v>220</v>
      </c>
      <c r="C53" s="3" t="s">
        <v>144</v>
      </c>
      <c r="D53" s="3" t="s">
        <v>145</v>
      </c>
      <c r="E53" s="3" t="s">
        <v>273</v>
      </c>
      <c r="F53" s="23">
        <v>3400</v>
      </c>
      <c r="G53" s="3" t="s">
        <v>13</v>
      </c>
      <c r="H53" s="23">
        <v>3400</v>
      </c>
      <c r="I53" s="14" t="s">
        <v>232</v>
      </c>
      <c r="J53" s="3" t="s">
        <v>146</v>
      </c>
      <c r="K53" s="32">
        <f t="shared" si="0"/>
        <v>95450</v>
      </c>
      <c r="L53" s="23">
        <v>4024.9999999999995</v>
      </c>
      <c r="M53" s="23">
        <v>8049.9999999999991</v>
      </c>
      <c r="N53" s="23">
        <v>21850</v>
      </c>
      <c r="O53" s="23">
        <v>24149.999999999996</v>
      </c>
      <c r="P53" s="23">
        <v>21850</v>
      </c>
      <c r="Q53" s="23">
        <v>8049.9999999999991</v>
      </c>
      <c r="R53" s="23">
        <v>3449.9999999999995</v>
      </c>
      <c r="S53" s="23">
        <v>804.99999999999989</v>
      </c>
      <c r="T53" s="23">
        <v>804.99999999999989</v>
      </c>
      <c r="U53" s="23">
        <v>804.99999999999989</v>
      </c>
      <c r="V53" s="23">
        <v>804.99999999999989</v>
      </c>
      <c r="W53" s="23">
        <v>804.99999999999989</v>
      </c>
      <c r="X53" s="3"/>
      <c r="Y53" s="1" t="s">
        <v>295</v>
      </c>
    </row>
    <row r="54" spans="1:27" ht="15" customHeight="1" x14ac:dyDescent="0.25">
      <c r="A54" s="3" t="s">
        <v>87</v>
      </c>
      <c r="B54" s="3" t="s">
        <v>220</v>
      </c>
      <c r="C54" s="3" t="s">
        <v>127</v>
      </c>
      <c r="D54" s="3" t="s">
        <v>128</v>
      </c>
      <c r="E54" s="3" t="s">
        <v>274</v>
      </c>
      <c r="F54" s="23">
        <v>3400</v>
      </c>
      <c r="G54" s="3" t="s">
        <v>13</v>
      </c>
      <c r="H54" s="23">
        <v>3400</v>
      </c>
      <c r="I54" s="17" t="s">
        <v>227</v>
      </c>
      <c r="J54" s="3" t="s">
        <v>129</v>
      </c>
      <c r="K54" s="32">
        <f t="shared" si="0"/>
        <v>132250</v>
      </c>
      <c r="L54" s="23">
        <v>8049.9999999999991</v>
      </c>
      <c r="M54" s="23">
        <v>14949.999999999998</v>
      </c>
      <c r="N54" s="23">
        <v>25299.999999999996</v>
      </c>
      <c r="O54" s="23">
        <v>27599.999999999996</v>
      </c>
      <c r="P54" s="23">
        <v>25299.999999999996</v>
      </c>
      <c r="Q54" s="23">
        <v>14949.999999999998</v>
      </c>
      <c r="R54" s="23">
        <v>9200</v>
      </c>
      <c r="S54" s="23">
        <v>1380</v>
      </c>
      <c r="T54" s="23">
        <v>1380</v>
      </c>
      <c r="U54" s="23">
        <v>1380</v>
      </c>
      <c r="V54" s="23">
        <v>1380</v>
      </c>
      <c r="W54" s="23">
        <v>1380</v>
      </c>
      <c r="X54" s="3"/>
      <c r="Y54" s="1" t="s">
        <v>295</v>
      </c>
    </row>
    <row r="55" spans="1:27" ht="15" customHeight="1" x14ac:dyDescent="0.25">
      <c r="A55" s="1" t="s">
        <v>8</v>
      </c>
      <c r="B55" s="1" t="s">
        <v>220</v>
      </c>
      <c r="C55" s="1" t="s">
        <v>52</v>
      </c>
      <c r="D55" s="1" t="s">
        <v>53</v>
      </c>
      <c r="E55" s="1" t="s">
        <v>54</v>
      </c>
      <c r="F55" s="2">
        <v>850</v>
      </c>
      <c r="G55" s="1" t="s">
        <v>13</v>
      </c>
      <c r="H55" s="2">
        <v>850</v>
      </c>
      <c r="I55" s="14" t="s">
        <v>221</v>
      </c>
      <c r="J55" s="1" t="s">
        <v>55</v>
      </c>
      <c r="K55" s="31">
        <f t="shared" si="0"/>
        <v>47380</v>
      </c>
      <c r="L55" s="2">
        <v>3449.9999999999995</v>
      </c>
      <c r="M55" s="2">
        <v>5750</v>
      </c>
      <c r="N55" s="2">
        <v>9200</v>
      </c>
      <c r="O55" s="2">
        <v>8625</v>
      </c>
      <c r="P55" s="2">
        <v>7474.9999999999991</v>
      </c>
      <c r="Q55" s="2">
        <v>6324.9999999999991</v>
      </c>
      <c r="R55" s="2">
        <v>4024.9999999999995</v>
      </c>
      <c r="S55" s="2">
        <v>2300</v>
      </c>
      <c r="T55" s="2">
        <v>0</v>
      </c>
      <c r="U55" s="2">
        <v>0</v>
      </c>
      <c r="V55" s="2">
        <v>0</v>
      </c>
      <c r="W55" s="2">
        <v>229.99999999999997</v>
      </c>
      <c r="X55" s="1"/>
      <c r="Y55" s="1" t="s">
        <v>295</v>
      </c>
      <c r="Z55" s="4"/>
      <c r="AA55" s="4"/>
    </row>
    <row r="56" spans="1:27" ht="15" customHeight="1" x14ac:dyDescent="0.25">
      <c r="A56" s="1" t="s">
        <v>8</v>
      </c>
      <c r="B56" s="1" t="s">
        <v>220</v>
      </c>
      <c r="C56" s="1" t="s">
        <v>10</v>
      </c>
      <c r="D56" s="1" t="s">
        <v>11</v>
      </c>
      <c r="E56" s="1" t="s">
        <v>12</v>
      </c>
      <c r="F56" s="2">
        <v>850</v>
      </c>
      <c r="G56" s="1" t="s">
        <v>13</v>
      </c>
      <c r="H56" s="2">
        <v>850</v>
      </c>
      <c r="I56" s="14" t="s">
        <v>221</v>
      </c>
      <c r="J56" s="1" t="s">
        <v>14</v>
      </c>
      <c r="K56" s="31">
        <f t="shared" si="0"/>
        <v>47150</v>
      </c>
      <c r="L56" s="2">
        <v>4600</v>
      </c>
      <c r="M56" s="2">
        <v>5175</v>
      </c>
      <c r="N56" s="2">
        <v>6324.9999999999991</v>
      </c>
      <c r="O56" s="2">
        <v>9200</v>
      </c>
      <c r="P56" s="2">
        <v>7474.9999999999991</v>
      </c>
      <c r="Q56" s="2">
        <v>6899.9999999999991</v>
      </c>
      <c r="R56" s="2">
        <v>4024.9999999999995</v>
      </c>
      <c r="S56" s="2">
        <v>2300</v>
      </c>
      <c r="T56" s="2">
        <v>229.99999999999997</v>
      </c>
      <c r="U56" s="2">
        <v>229.99999999999997</v>
      </c>
      <c r="V56" s="2">
        <v>229.99999999999997</v>
      </c>
      <c r="W56" s="2">
        <v>459.99999999999994</v>
      </c>
      <c r="X56" s="1"/>
      <c r="Y56" s="1" t="s">
        <v>295</v>
      </c>
      <c r="Z56" s="4"/>
      <c r="AA56" s="4"/>
    </row>
    <row r="57" spans="1:27" ht="15" customHeight="1" x14ac:dyDescent="0.25">
      <c r="A57" s="1" t="s">
        <v>8</v>
      </c>
      <c r="B57" s="1" t="s">
        <v>220</v>
      </c>
      <c r="C57" s="1" t="s">
        <v>15</v>
      </c>
      <c r="D57" s="1" t="s">
        <v>16</v>
      </c>
      <c r="E57" s="1" t="s">
        <v>17</v>
      </c>
      <c r="F57" s="2">
        <v>2210</v>
      </c>
      <c r="G57" s="1" t="s">
        <v>13</v>
      </c>
      <c r="H57" s="2">
        <v>2210</v>
      </c>
      <c r="I57" s="1" t="s">
        <v>223</v>
      </c>
      <c r="J57" s="1" t="s">
        <v>275</v>
      </c>
      <c r="K57" s="31">
        <f t="shared" si="0"/>
        <v>36455</v>
      </c>
      <c r="L57" s="2">
        <v>1150</v>
      </c>
      <c r="M57" s="2">
        <v>4024.9999999999995</v>
      </c>
      <c r="N57" s="2">
        <v>8049.9999999999991</v>
      </c>
      <c r="O57" s="2">
        <v>8625</v>
      </c>
      <c r="P57" s="2">
        <v>6899.9999999999991</v>
      </c>
      <c r="Q57" s="2">
        <v>6324.9999999999991</v>
      </c>
      <c r="R57" s="2">
        <v>1150</v>
      </c>
      <c r="S57" s="2">
        <v>0</v>
      </c>
      <c r="T57" s="2">
        <v>0</v>
      </c>
      <c r="U57" s="2">
        <v>0</v>
      </c>
      <c r="V57" s="2">
        <v>0</v>
      </c>
      <c r="W57" s="2">
        <v>229.99999999999997</v>
      </c>
      <c r="X57" s="1"/>
      <c r="Y57" s="1" t="s">
        <v>295</v>
      </c>
      <c r="Z57" s="4"/>
      <c r="AA57" s="4"/>
    </row>
    <row r="58" spans="1:27" ht="15" customHeight="1" x14ac:dyDescent="0.25">
      <c r="A58" s="1" t="s">
        <v>8</v>
      </c>
      <c r="B58" s="1" t="s">
        <v>220</v>
      </c>
      <c r="C58" s="1" t="s">
        <v>64</v>
      </c>
      <c r="D58" s="1" t="s">
        <v>65</v>
      </c>
      <c r="E58" s="1" t="s">
        <v>66</v>
      </c>
      <c r="F58" s="2">
        <v>850</v>
      </c>
      <c r="G58" s="1" t="s">
        <v>13</v>
      </c>
      <c r="H58" s="2">
        <v>850</v>
      </c>
      <c r="I58" s="1" t="s">
        <v>221</v>
      </c>
      <c r="J58" s="1" t="s">
        <v>67</v>
      </c>
      <c r="K58" s="31">
        <f t="shared" si="0"/>
        <v>55775</v>
      </c>
      <c r="L58" s="2">
        <v>2300</v>
      </c>
      <c r="M58" s="2">
        <v>6899.9999999999991</v>
      </c>
      <c r="N58" s="2">
        <v>11500</v>
      </c>
      <c r="O58" s="2">
        <v>9200</v>
      </c>
      <c r="P58" s="2">
        <v>8049.9999999999991</v>
      </c>
      <c r="Q58" s="2">
        <v>8049.9999999999991</v>
      </c>
      <c r="R58" s="2">
        <v>4600</v>
      </c>
      <c r="S58" s="2">
        <v>4600</v>
      </c>
      <c r="T58" s="2">
        <v>114.99999999999999</v>
      </c>
      <c r="U58" s="2">
        <v>114.99999999999999</v>
      </c>
      <c r="V58" s="2">
        <v>114.99999999999999</v>
      </c>
      <c r="W58" s="2">
        <v>229.99999999999997</v>
      </c>
      <c r="X58" s="1"/>
      <c r="Y58" s="1" t="s">
        <v>295</v>
      </c>
      <c r="Z58" s="4"/>
      <c r="AA58" s="4"/>
    </row>
    <row r="59" spans="1:27" ht="15" customHeight="1" x14ac:dyDescent="0.25">
      <c r="A59" s="1" t="s">
        <v>8</v>
      </c>
      <c r="B59" s="1" t="s">
        <v>220</v>
      </c>
      <c r="C59" s="1" t="s">
        <v>60</v>
      </c>
      <c r="D59" s="1" t="s">
        <v>61</v>
      </c>
      <c r="E59" s="1" t="s">
        <v>62</v>
      </c>
      <c r="F59" s="2">
        <v>850</v>
      </c>
      <c r="G59" s="1" t="s">
        <v>13</v>
      </c>
      <c r="H59" s="2">
        <v>850</v>
      </c>
      <c r="I59" s="1" t="s">
        <v>221</v>
      </c>
      <c r="J59" s="1" t="s">
        <v>63</v>
      </c>
      <c r="K59" s="31">
        <f t="shared" si="0"/>
        <v>64745</v>
      </c>
      <c r="L59" s="2">
        <v>3449.9999999999995</v>
      </c>
      <c r="M59" s="2">
        <v>9200</v>
      </c>
      <c r="N59" s="2">
        <v>12649.999999999998</v>
      </c>
      <c r="O59" s="2">
        <v>12074.999999999998</v>
      </c>
      <c r="P59" s="2">
        <v>8625</v>
      </c>
      <c r="Q59" s="2">
        <v>8049.9999999999991</v>
      </c>
      <c r="R59" s="2">
        <v>4600</v>
      </c>
      <c r="S59" s="2">
        <v>4600</v>
      </c>
      <c r="T59" s="2">
        <v>919.99999999999989</v>
      </c>
      <c r="U59" s="2">
        <v>114.99999999999999</v>
      </c>
      <c r="V59" s="2">
        <v>114.99999999999999</v>
      </c>
      <c r="W59" s="2">
        <v>345</v>
      </c>
      <c r="X59" s="1"/>
      <c r="Y59" s="1" t="s">
        <v>295</v>
      </c>
      <c r="Z59" s="4"/>
      <c r="AA59" s="4"/>
    </row>
    <row r="60" spans="1:27" ht="15" customHeight="1" x14ac:dyDescent="0.25">
      <c r="A60" s="1" t="s">
        <v>8</v>
      </c>
      <c r="B60" s="1" t="s">
        <v>220</v>
      </c>
      <c r="C60" s="1" t="s">
        <v>68</v>
      </c>
      <c r="D60" s="1" t="s">
        <v>69</v>
      </c>
      <c r="E60" s="1" t="s">
        <v>70</v>
      </c>
      <c r="F60" s="2">
        <v>850</v>
      </c>
      <c r="G60" s="1" t="s">
        <v>13</v>
      </c>
      <c r="H60" s="2">
        <v>850</v>
      </c>
      <c r="I60" s="1" t="s">
        <v>221</v>
      </c>
      <c r="J60" s="1" t="s">
        <v>276</v>
      </c>
      <c r="K60" s="31">
        <f t="shared" si="0"/>
        <v>43355</v>
      </c>
      <c r="L60" s="2">
        <v>1150</v>
      </c>
      <c r="M60" s="2">
        <v>5175</v>
      </c>
      <c r="N60" s="2">
        <v>9775</v>
      </c>
      <c r="O60" s="2">
        <v>9775</v>
      </c>
      <c r="P60" s="2">
        <v>6324.9999999999991</v>
      </c>
      <c r="Q60" s="2">
        <v>6899.9999999999991</v>
      </c>
      <c r="R60" s="2">
        <v>2875</v>
      </c>
      <c r="S60" s="2">
        <v>1150</v>
      </c>
      <c r="T60" s="2">
        <v>0</v>
      </c>
      <c r="U60" s="2">
        <v>0</v>
      </c>
      <c r="V60" s="2">
        <v>0</v>
      </c>
      <c r="W60" s="2">
        <v>229.99999999999997</v>
      </c>
      <c r="X60" s="1"/>
      <c r="Y60" s="1" t="s">
        <v>295</v>
      </c>
      <c r="Z60" s="4"/>
      <c r="AA60" s="4"/>
    </row>
    <row r="61" spans="1:27" ht="15" customHeight="1" x14ac:dyDescent="0.25">
      <c r="A61" s="1" t="s">
        <v>8</v>
      </c>
      <c r="B61" s="1" t="s">
        <v>220</v>
      </c>
      <c r="C61" s="1" t="s">
        <v>56</v>
      </c>
      <c r="D61" s="1" t="s">
        <v>57</v>
      </c>
      <c r="E61" s="1" t="s">
        <v>58</v>
      </c>
      <c r="F61" s="2">
        <v>850</v>
      </c>
      <c r="G61" s="1" t="s">
        <v>13</v>
      </c>
      <c r="H61" s="2">
        <v>850</v>
      </c>
      <c r="I61" s="1" t="s">
        <v>221</v>
      </c>
      <c r="J61" s="1" t="s">
        <v>59</v>
      </c>
      <c r="K61" s="31">
        <f t="shared" si="0"/>
        <v>39445</v>
      </c>
      <c r="L61" s="2">
        <v>1724.9999999999998</v>
      </c>
      <c r="M61" s="2">
        <v>4600</v>
      </c>
      <c r="N61" s="2">
        <v>7474.9999999999991</v>
      </c>
      <c r="O61" s="2">
        <v>8049.9999999999991</v>
      </c>
      <c r="P61" s="2">
        <v>6899.9999999999991</v>
      </c>
      <c r="Q61" s="2">
        <v>6899.9999999999991</v>
      </c>
      <c r="R61" s="2">
        <v>2300</v>
      </c>
      <c r="S61" s="2">
        <v>1150</v>
      </c>
      <c r="T61" s="2">
        <v>0</v>
      </c>
      <c r="U61" s="2">
        <v>0</v>
      </c>
      <c r="V61" s="2">
        <v>0</v>
      </c>
      <c r="W61" s="2">
        <v>345</v>
      </c>
      <c r="X61" s="1"/>
      <c r="Y61" s="1" t="s">
        <v>295</v>
      </c>
      <c r="Z61" s="4"/>
      <c r="AA61" s="4"/>
    </row>
    <row r="62" spans="1:27" ht="15" customHeight="1" x14ac:dyDescent="0.25">
      <c r="A62" s="1" t="s">
        <v>8</v>
      </c>
      <c r="B62" s="1" t="s">
        <v>220</v>
      </c>
      <c r="C62" s="1" t="s">
        <v>71</v>
      </c>
      <c r="D62" s="1" t="s">
        <v>72</v>
      </c>
      <c r="E62" s="1" t="s">
        <v>73</v>
      </c>
      <c r="F62" s="2">
        <v>850</v>
      </c>
      <c r="G62" s="1" t="s">
        <v>13</v>
      </c>
      <c r="H62" s="2">
        <v>850</v>
      </c>
      <c r="I62" s="1" t="s">
        <v>221</v>
      </c>
      <c r="J62" s="1" t="s">
        <v>277</v>
      </c>
      <c r="K62" s="31">
        <f t="shared" si="0"/>
        <v>7475</v>
      </c>
      <c r="L62" s="2">
        <v>345</v>
      </c>
      <c r="M62" s="2">
        <v>804.99999999999989</v>
      </c>
      <c r="N62" s="2">
        <v>1150</v>
      </c>
      <c r="O62" s="2">
        <v>1724.9999999999998</v>
      </c>
      <c r="P62" s="2">
        <v>1494.9999999999998</v>
      </c>
      <c r="Q62" s="2">
        <v>1494.9999999999998</v>
      </c>
      <c r="R62" s="2">
        <v>345</v>
      </c>
      <c r="S62" s="2">
        <v>0</v>
      </c>
      <c r="T62" s="2">
        <v>0</v>
      </c>
      <c r="U62" s="2">
        <v>0</v>
      </c>
      <c r="V62" s="2">
        <v>0</v>
      </c>
      <c r="W62" s="2">
        <v>114.99999999999999</v>
      </c>
      <c r="X62" s="1"/>
      <c r="Y62" s="1" t="s">
        <v>295</v>
      </c>
      <c r="Z62" s="4"/>
      <c r="AA62" s="4"/>
    </row>
    <row r="63" spans="1:27" ht="15" customHeight="1" x14ac:dyDescent="0.25">
      <c r="A63" s="1" t="s">
        <v>8</v>
      </c>
      <c r="B63" s="1" t="s">
        <v>220</v>
      </c>
      <c r="C63" s="1" t="s">
        <v>18</v>
      </c>
      <c r="D63" s="1" t="s">
        <v>19</v>
      </c>
      <c r="E63" s="1" t="s">
        <v>20</v>
      </c>
      <c r="F63" s="2">
        <v>1360</v>
      </c>
      <c r="G63" s="1" t="s">
        <v>13</v>
      </c>
      <c r="H63" s="2">
        <v>1360</v>
      </c>
      <c r="I63" s="14" t="s">
        <v>226</v>
      </c>
      <c r="J63" s="1" t="s">
        <v>278</v>
      </c>
      <c r="K63" s="31">
        <f t="shared" si="0"/>
        <v>68540</v>
      </c>
      <c r="L63" s="2">
        <v>5750</v>
      </c>
      <c r="M63" s="2">
        <v>8049.9999999999991</v>
      </c>
      <c r="N63" s="2">
        <v>10350</v>
      </c>
      <c r="O63" s="2">
        <v>14949.999999999998</v>
      </c>
      <c r="P63" s="2">
        <v>11500</v>
      </c>
      <c r="Q63" s="2">
        <v>10350</v>
      </c>
      <c r="R63" s="2">
        <v>4600</v>
      </c>
      <c r="S63" s="2">
        <v>2300</v>
      </c>
      <c r="T63" s="2">
        <v>172.5</v>
      </c>
      <c r="U63" s="2">
        <v>172.5</v>
      </c>
      <c r="V63" s="2">
        <v>172.5</v>
      </c>
      <c r="W63" s="2">
        <v>172.5</v>
      </c>
      <c r="X63" s="1"/>
      <c r="Y63" s="1" t="s">
        <v>295</v>
      </c>
      <c r="Z63" s="4"/>
      <c r="AA63" s="4"/>
    </row>
    <row r="64" spans="1:27" ht="15" customHeight="1" x14ac:dyDescent="0.25">
      <c r="A64" s="1" t="s">
        <v>8</v>
      </c>
      <c r="B64" s="1" t="s">
        <v>220</v>
      </c>
      <c r="C64" s="1" t="s">
        <v>34</v>
      </c>
      <c r="D64" s="1" t="s">
        <v>35</v>
      </c>
      <c r="E64" s="1" t="s">
        <v>36</v>
      </c>
      <c r="F64" s="2">
        <v>2720</v>
      </c>
      <c r="G64" s="1" t="s">
        <v>13</v>
      </c>
      <c r="H64" s="2">
        <v>2720</v>
      </c>
      <c r="I64" s="14" t="s">
        <v>226</v>
      </c>
      <c r="J64" s="1" t="s">
        <v>279</v>
      </c>
      <c r="K64" s="31">
        <f t="shared" si="0"/>
        <v>41860</v>
      </c>
      <c r="L64" s="2">
        <v>5175</v>
      </c>
      <c r="M64" s="2">
        <v>5175</v>
      </c>
      <c r="N64" s="2">
        <v>5750</v>
      </c>
      <c r="O64" s="2">
        <v>8625</v>
      </c>
      <c r="P64" s="2">
        <v>6899.9999999999991</v>
      </c>
      <c r="Q64" s="2">
        <v>5750</v>
      </c>
      <c r="R64" s="2">
        <v>1724.9999999999998</v>
      </c>
      <c r="S64" s="2">
        <v>1724.9999999999998</v>
      </c>
      <c r="T64" s="2">
        <v>345</v>
      </c>
      <c r="U64" s="2">
        <v>229.99999999999997</v>
      </c>
      <c r="V64" s="2">
        <v>229.99999999999997</v>
      </c>
      <c r="W64" s="2">
        <v>229.99999999999997</v>
      </c>
      <c r="X64" s="1"/>
      <c r="Y64" s="1" t="s">
        <v>295</v>
      </c>
      <c r="Z64" s="4"/>
      <c r="AA64" s="4"/>
    </row>
    <row r="65" spans="1:27" ht="15" customHeight="1" x14ac:dyDescent="0.25">
      <c r="A65" s="1" t="s">
        <v>8</v>
      </c>
      <c r="B65" s="1" t="s">
        <v>220</v>
      </c>
      <c r="C65" s="1"/>
      <c r="D65" s="1" t="s">
        <v>9</v>
      </c>
      <c r="E65" s="1" t="s">
        <v>9</v>
      </c>
      <c r="F65" s="1" t="s">
        <v>9</v>
      </c>
      <c r="G65" s="1" t="s">
        <v>9</v>
      </c>
      <c r="H65" s="2" t="s">
        <v>9</v>
      </c>
      <c r="I65" s="14" t="s">
        <v>226</v>
      </c>
      <c r="J65" s="1" t="s">
        <v>280</v>
      </c>
      <c r="K65" s="31">
        <f t="shared" si="0"/>
        <v>58650</v>
      </c>
      <c r="L65" s="2">
        <v>5175</v>
      </c>
      <c r="M65" s="2">
        <v>8049.9999999999991</v>
      </c>
      <c r="N65" s="2">
        <v>9200</v>
      </c>
      <c r="O65" s="2">
        <v>13799.999999999998</v>
      </c>
      <c r="P65" s="2">
        <v>10350</v>
      </c>
      <c r="Q65" s="2">
        <v>8049.9999999999991</v>
      </c>
      <c r="R65" s="2">
        <v>2300</v>
      </c>
      <c r="S65" s="2">
        <v>1150</v>
      </c>
      <c r="T65" s="2">
        <v>114.99999999999999</v>
      </c>
      <c r="U65" s="2">
        <v>114.99999999999999</v>
      </c>
      <c r="V65" s="2">
        <v>114.99999999999999</v>
      </c>
      <c r="W65" s="2">
        <v>229.99999999999997</v>
      </c>
      <c r="X65" s="1"/>
      <c r="Y65" s="1" t="s">
        <v>295</v>
      </c>
      <c r="Z65" s="4"/>
      <c r="AA65" s="4"/>
    </row>
    <row r="66" spans="1:27" ht="15" customHeight="1" x14ac:dyDescent="0.25">
      <c r="A66" s="1" t="s">
        <v>8</v>
      </c>
      <c r="B66" s="1" t="s">
        <v>220</v>
      </c>
      <c r="C66" s="1" t="s">
        <v>37</v>
      </c>
      <c r="D66" s="1" t="s">
        <v>38</v>
      </c>
      <c r="E66" s="1" t="s">
        <v>39</v>
      </c>
      <c r="F66" s="2">
        <v>816</v>
      </c>
      <c r="G66" s="1" t="s">
        <v>13</v>
      </c>
      <c r="H66" s="2">
        <v>816</v>
      </c>
      <c r="I66" s="16" t="s">
        <v>228</v>
      </c>
      <c r="J66" s="1" t="s">
        <v>40</v>
      </c>
      <c r="K66" s="31">
        <f t="shared" si="0"/>
        <v>16675</v>
      </c>
      <c r="L66" s="2">
        <v>1380</v>
      </c>
      <c r="M66" s="2">
        <v>1954.9999999999998</v>
      </c>
      <c r="N66" s="2">
        <v>2300</v>
      </c>
      <c r="O66" s="2">
        <v>3449.9999999999995</v>
      </c>
      <c r="P66" s="2">
        <v>2645</v>
      </c>
      <c r="Q66" s="2">
        <v>2530</v>
      </c>
      <c r="R66" s="2">
        <v>1150</v>
      </c>
      <c r="S66" s="2">
        <v>1150</v>
      </c>
      <c r="T66" s="2">
        <v>0</v>
      </c>
      <c r="U66" s="2">
        <v>0</v>
      </c>
      <c r="V66" s="2">
        <v>0</v>
      </c>
      <c r="W66" s="2">
        <v>114.99999999999999</v>
      </c>
      <c r="X66" s="1"/>
      <c r="Y66" s="1" t="s">
        <v>295</v>
      </c>
      <c r="Z66" s="4"/>
      <c r="AA66" s="4"/>
    </row>
    <row r="67" spans="1:27" ht="15" customHeight="1" x14ac:dyDescent="0.25">
      <c r="A67" s="1" t="s">
        <v>8</v>
      </c>
      <c r="B67" s="1" t="s">
        <v>220</v>
      </c>
      <c r="C67" s="1"/>
      <c r="D67" s="1" t="s">
        <v>9</v>
      </c>
      <c r="E67" s="1" t="s">
        <v>9</v>
      </c>
      <c r="F67" s="1" t="s">
        <v>9</v>
      </c>
      <c r="G67" s="1" t="s">
        <v>9</v>
      </c>
      <c r="H67" s="2" t="s">
        <v>9</v>
      </c>
      <c r="I67" s="16" t="s">
        <v>228</v>
      </c>
      <c r="J67" s="1" t="s">
        <v>41</v>
      </c>
      <c r="K67" s="31">
        <f t="shared" ref="K67:K85" si="1">+SUM(L67:W67)</f>
        <v>15870</v>
      </c>
      <c r="L67" s="2">
        <v>919.99999999999989</v>
      </c>
      <c r="M67" s="2">
        <v>1437.5</v>
      </c>
      <c r="N67" s="2">
        <v>1609.9999999999998</v>
      </c>
      <c r="O67" s="2">
        <v>2300</v>
      </c>
      <c r="P67" s="2">
        <v>1724.9999999999998</v>
      </c>
      <c r="Q67" s="2">
        <v>1437.5</v>
      </c>
      <c r="R67" s="2">
        <v>575</v>
      </c>
      <c r="S67" s="2">
        <v>5750</v>
      </c>
      <c r="T67" s="2">
        <v>0</v>
      </c>
      <c r="U67" s="2">
        <v>0</v>
      </c>
      <c r="V67" s="2">
        <v>0</v>
      </c>
      <c r="W67" s="2">
        <v>114.99999999999999</v>
      </c>
      <c r="X67" s="1"/>
      <c r="Y67" s="1" t="s">
        <v>295</v>
      </c>
      <c r="Z67" s="4"/>
      <c r="AA67" s="4"/>
    </row>
    <row r="68" spans="1:27" ht="15" customHeight="1" x14ac:dyDescent="0.25">
      <c r="A68" s="1" t="s">
        <v>8</v>
      </c>
      <c r="B68" s="1" t="s">
        <v>220</v>
      </c>
      <c r="C68" s="1"/>
      <c r="D68" s="1" t="s">
        <v>9</v>
      </c>
      <c r="E68" s="1" t="s">
        <v>9</v>
      </c>
      <c r="F68" s="1" t="s">
        <v>9</v>
      </c>
      <c r="G68" s="1" t="s">
        <v>9</v>
      </c>
      <c r="H68" s="2" t="s">
        <v>9</v>
      </c>
      <c r="I68" s="16" t="s">
        <v>229</v>
      </c>
      <c r="J68" s="1" t="s">
        <v>42</v>
      </c>
      <c r="K68" s="31">
        <f t="shared" si="1"/>
        <v>1725</v>
      </c>
      <c r="L68" s="2">
        <v>114.99999999999999</v>
      </c>
      <c r="M68" s="2">
        <v>172.5</v>
      </c>
      <c r="N68" s="2">
        <v>229.99999999999997</v>
      </c>
      <c r="O68" s="2">
        <v>345</v>
      </c>
      <c r="P68" s="2">
        <v>345</v>
      </c>
      <c r="Q68" s="2">
        <v>287.5</v>
      </c>
      <c r="R68" s="2">
        <v>114.99999999999999</v>
      </c>
      <c r="S68" s="2">
        <v>114.99999999999999</v>
      </c>
      <c r="T68" s="2">
        <v>0</v>
      </c>
      <c r="U68" s="2">
        <v>0</v>
      </c>
      <c r="V68" s="2">
        <v>0</v>
      </c>
      <c r="W68" s="2">
        <v>0</v>
      </c>
      <c r="X68" s="1"/>
      <c r="Y68" s="1" t="s">
        <v>295</v>
      </c>
      <c r="Z68" s="4"/>
      <c r="AA68" s="4"/>
    </row>
    <row r="69" spans="1:27" ht="15" customHeight="1" x14ac:dyDescent="0.25">
      <c r="A69" s="1" t="s">
        <v>8</v>
      </c>
      <c r="B69" s="1" t="s">
        <v>220</v>
      </c>
      <c r="C69" s="1" t="s">
        <v>43</v>
      </c>
      <c r="D69" s="1" t="s">
        <v>44</v>
      </c>
      <c r="E69" s="1" t="s">
        <v>39</v>
      </c>
      <c r="F69" s="2">
        <v>2482</v>
      </c>
      <c r="G69" s="1" t="s">
        <v>13</v>
      </c>
      <c r="H69" s="2">
        <v>2482</v>
      </c>
      <c r="I69" s="18" t="s">
        <v>226</v>
      </c>
      <c r="J69" s="1" t="s">
        <v>45</v>
      </c>
      <c r="K69" s="31">
        <f t="shared" si="1"/>
        <v>57500</v>
      </c>
      <c r="L69" s="2">
        <v>4600</v>
      </c>
      <c r="M69" s="2">
        <v>6324.9999999999991</v>
      </c>
      <c r="N69" s="2">
        <v>8049.9999999999991</v>
      </c>
      <c r="O69" s="2">
        <v>16099.999999999998</v>
      </c>
      <c r="P69" s="2">
        <v>10350</v>
      </c>
      <c r="Q69" s="2">
        <v>8049.9999999999991</v>
      </c>
      <c r="R69" s="2">
        <v>2300</v>
      </c>
      <c r="S69" s="2">
        <v>1150</v>
      </c>
      <c r="T69" s="2">
        <v>114.99999999999999</v>
      </c>
      <c r="U69" s="2">
        <v>114.99999999999999</v>
      </c>
      <c r="V69" s="2">
        <v>114.99999999999999</v>
      </c>
      <c r="W69" s="2">
        <v>229.99999999999997</v>
      </c>
      <c r="X69" s="1"/>
      <c r="Y69" s="1" t="s">
        <v>295</v>
      </c>
      <c r="Z69" s="4"/>
      <c r="AA69" s="4"/>
    </row>
    <row r="70" spans="1:27" ht="15" customHeight="1" x14ac:dyDescent="0.25">
      <c r="A70" s="1" t="s">
        <v>8</v>
      </c>
      <c r="B70" s="1" t="s">
        <v>220</v>
      </c>
      <c r="C70" s="1"/>
      <c r="D70" s="1" t="s">
        <v>9</v>
      </c>
      <c r="E70" s="1" t="s">
        <v>9</v>
      </c>
      <c r="F70" s="1" t="s">
        <v>9</v>
      </c>
      <c r="G70" s="1" t="s">
        <v>9</v>
      </c>
      <c r="H70" s="2" t="s">
        <v>9</v>
      </c>
      <c r="I70" s="18" t="s">
        <v>222</v>
      </c>
      <c r="J70" s="1" t="s">
        <v>46</v>
      </c>
      <c r="K70" s="31">
        <f t="shared" si="1"/>
        <v>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 t="s">
        <v>295</v>
      </c>
      <c r="Z70" s="4"/>
      <c r="AA70" s="4"/>
    </row>
    <row r="71" spans="1:27" ht="15" customHeight="1" x14ac:dyDescent="0.25">
      <c r="A71" s="1" t="s">
        <v>8</v>
      </c>
      <c r="B71" s="1" t="s">
        <v>220</v>
      </c>
      <c r="C71" s="1"/>
      <c r="D71" s="1" t="s">
        <v>9</v>
      </c>
      <c r="E71" s="1" t="s">
        <v>9</v>
      </c>
      <c r="F71" s="1" t="s">
        <v>9</v>
      </c>
      <c r="G71" s="1" t="s">
        <v>9</v>
      </c>
      <c r="H71" s="2" t="s">
        <v>9</v>
      </c>
      <c r="I71" s="18" t="s">
        <v>222</v>
      </c>
      <c r="J71" s="1" t="s">
        <v>47</v>
      </c>
      <c r="K71" s="31">
        <f t="shared" si="1"/>
        <v>5175</v>
      </c>
      <c r="L71" s="2">
        <v>459.99999999999994</v>
      </c>
      <c r="M71" s="2">
        <v>575</v>
      </c>
      <c r="N71" s="2">
        <v>804.99999999999989</v>
      </c>
      <c r="O71" s="2">
        <v>1150</v>
      </c>
      <c r="P71" s="2">
        <v>919.99999999999989</v>
      </c>
      <c r="Q71" s="2">
        <v>690</v>
      </c>
      <c r="R71" s="2">
        <v>345</v>
      </c>
      <c r="S71" s="2">
        <v>229.99999999999997</v>
      </c>
      <c r="T71" s="2">
        <v>0</v>
      </c>
      <c r="U71" s="2">
        <v>0</v>
      </c>
      <c r="V71" s="2">
        <v>0</v>
      </c>
      <c r="W71" s="2">
        <v>0</v>
      </c>
      <c r="X71" s="1"/>
      <c r="Y71" s="1" t="s">
        <v>295</v>
      </c>
      <c r="Z71" s="4"/>
      <c r="AA71" s="4"/>
    </row>
    <row r="72" spans="1:27" ht="15" customHeight="1" x14ac:dyDescent="0.25">
      <c r="A72" s="1" t="s">
        <v>8</v>
      </c>
      <c r="B72" s="1" t="s">
        <v>220</v>
      </c>
      <c r="C72" s="1"/>
      <c r="D72" s="1" t="s">
        <v>9</v>
      </c>
      <c r="E72" s="1" t="s">
        <v>9</v>
      </c>
      <c r="F72" s="1" t="s">
        <v>9</v>
      </c>
      <c r="G72" s="1" t="s">
        <v>9</v>
      </c>
      <c r="H72" s="2" t="s">
        <v>9</v>
      </c>
      <c r="I72" s="16" t="s">
        <v>221</v>
      </c>
      <c r="J72" s="1" t="s">
        <v>48</v>
      </c>
      <c r="K72" s="31">
        <f t="shared" si="1"/>
        <v>35190</v>
      </c>
      <c r="L72" s="2">
        <v>2300</v>
      </c>
      <c r="M72" s="2">
        <v>5175</v>
      </c>
      <c r="N72" s="2">
        <v>7474.9999999999991</v>
      </c>
      <c r="O72" s="2">
        <v>9775</v>
      </c>
      <c r="P72" s="2">
        <v>5750</v>
      </c>
      <c r="Q72" s="2">
        <v>4024.9999999999995</v>
      </c>
      <c r="R72" s="2">
        <v>459.99999999999994</v>
      </c>
      <c r="S72" s="2">
        <v>114.99999999999999</v>
      </c>
      <c r="T72" s="2">
        <v>0</v>
      </c>
      <c r="U72" s="2">
        <v>0</v>
      </c>
      <c r="V72" s="2">
        <v>0</v>
      </c>
      <c r="W72" s="2">
        <v>114.99999999999999</v>
      </c>
      <c r="X72" s="1"/>
      <c r="Y72" s="1" t="s">
        <v>295</v>
      </c>
      <c r="Z72" s="4"/>
      <c r="AA72" s="4"/>
    </row>
    <row r="73" spans="1:27" ht="15" customHeight="1" x14ac:dyDescent="0.25">
      <c r="A73" s="1" t="s">
        <v>8</v>
      </c>
      <c r="B73" s="1" t="s">
        <v>220</v>
      </c>
      <c r="C73" s="1" t="s">
        <v>49</v>
      </c>
      <c r="D73" s="1" t="s">
        <v>50</v>
      </c>
      <c r="E73" s="1" t="s">
        <v>28</v>
      </c>
      <c r="F73" s="2">
        <v>1360</v>
      </c>
      <c r="G73" s="1" t="s">
        <v>13</v>
      </c>
      <c r="H73" s="2">
        <v>1360</v>
      </c>
      <c r="I73" s="16" t="s">
        <v>226</v>
      </c>
      <c r="J73" s="1" t="s">
        <v>51</v>
      </c>
      <c r="K73" s="31">
        <f t="shared" si="1"/>
        <v>94300</v>
      </c>
      <c r="L73" s="2">
        <v>9200</v>
      </c>
      <c r="M73" s="2">
        <v>11500</v>
      </c>
      <c r="N73" s="2">
        <v>14949.999999999998</v>
      </c>
      <c r="O73" s="2">
        <v>18400</v>
      </c>
      <c r="P73" s="2">
        <v>13799.999999999998</v>
      </c>
      <c r="Q73" s="2">
        <v>13799.999999999998</v>
      </c>
      <c r="R73" s="2">
        <v>5750</v>
      </c>
      <c r="S73" s="2">
        <v>3449.9999999999995</v>
      </c>
      <c r="T73" s="2">
        <v>804.99999999999989</v>
      </c>
      <c r="U73" s="2">
        <v>804.99999999999989</v>
      </c>
      <c r="V73" s="2">
        <v>919.99999999999989</v>
      </c>
      <c r="W73" s="2">
        <v>919.99999999999989</v>
      </c>
      <c r="X73" s="1"/>
      <c r="Y73" s="1" t="s">
        <v>295</v>
      </c>
      <c r="Z73" s="4"/>
      <c r="AA73" s="4"/>
    </row>
    <row r="74" spans="1:27" ht="15" customHeight="1" x14ac:dyDescent="0.25">
      <c r="A74" s="1" t="s">
        <v>8</v>
      </c>
      <c r="B74" s="1" t="s">
        <v>220</v>
      </c>
      <c r="C74" s="1" t="s">
        <v>21</v>
      </c>
      <c r="D74" s="1" t="s">
        <v>22</v>
      </c>
      <c r="E74" s="1" t="s">
        <v>23</v>
      </c>
      <c r="F74" s="2">
        <v>1360</v>
      </c>
      <c r="G74" s="1" t="s">
        <v>13</v>
      </c>
      <c r="H74" s="2">
        <v>1360</v>
      </c>
      <c r="I74" s="16" t="s">
        <v>226</v>
      </c>
      <c r="J74" s="1" t="s">
        <v>281</v>
      </c>
      <c r="K74" s="31">
        <f t="shared" si="1"/>
        <v>85905</v>
      </c>
      <c r="L74" s="2">
        <v>8625</v>
      </c>
      <c r="M74" s="2">
        <v>11500</v>
      </c>
      <c r="N74" s="2">
        <v>13799.999999999998</v>
      </c>
      <c r="O74" s="2">
        <v>17250</v>
      </c>
      <c r="P74" s="2">
        <v>14374.999999999998</v>
      </c>
      <c r="Q74" s="2">
        <v>11500</v>
      </c>
      <c r="R74" s="2">
        <v>4600</v>
      </c>
      <c r="S74" s="2">
        <v>2875</v>
      </c>
      <c r="T74" s="2">
        <v>575</v>
      </c>
      <c r="U74" s="2">
        <v>229.99999999999997</v>
      </c>
      <c r="V74" s="2">
        <v>229.99999999999997</v>
      </c>
      <c r="W74" s="2">
        <v>345</v>
      </c>
      <c r="X74" s="1"/>
      <c r="Y74" s="1" t="s">
        <v>295</v>
      </c>
      <c r="Z74" s="4"/>
      <c r="AA74" s="4"/>
    </row>
    <row r="75" spans="1:27" ht="15" customHeight="1" x14ac:dyDescent="0.25">
      <c r="A75" s="1" t="s">
        <v>8</v>
      </c>
      <c r="B75" s="1" t="s">
        <v>220</v>
      </c>
      <c r="C75" s="1" t="s">
        <v>24</v>
      </c>
      <c r="D75" s="1" t="s">
        <v>25</v>
      </c>
      <c r="E75" s="1" t="s">
        <v>26</v>
      </c>
      <c r="F75" s="2">
        <v>3060</v>
      </c>
      <c r="G75" s="1" t="s">
        <v>13</v>
      </c>
      <c r="H75" s="2">
        <v>3060</v>
      </c>
      <c r="I75" s="16" t="s">
        <v>226</v>
      </c>
      <c r="J75" s="1" t="s">
        <v>27</v>
      </c>
      <c r="K75" s="31">
        <f t="shared" si="1"/>
        <v>46460</v>
      </c>
      <c r="L75" s="2">
        <v>1150</v>
      </c>
      <c r="M75" s="2">
        <v>6899.9999999999991</v>
      </c>
      <c r="N75" s="2">
        <v>8049.9999999999991</v>
      </c>
      <c r="O75" s="2">
        <v>5750</v>
      </c>
      <c r="P75" s="2">
        <v>5750</v>
      </c>
      <c r="Q75" s="2">
        <v>5750</v>
      </c>
      <c r="R75" s="2">
        <v>4600</v>
      </c>
      <c r="S75" s="2">
        <v>3449.9999999999995</v>
      </c>
      <c r="T75" s="2">
        <v>919.99999999999989</v>
      </c>
      <c r="U75" s="2">
        <v>575</v>
      </c>
      <c r="V75" s="2">
        <v>690</v>
      </c>
      <c r="W75" s="2">
        <v>2875</v>
      </c>
      <c r="X75" s="1"/>
      <c r="Y75" s="1" t="s">
        <v>295</v>
      </c>
      <c r="Z75" s="4"/>
      <c r="AA75" s="4"/>
    </row>
    <row r="76" spans="1:27" ht="15" customHeight="1" x14ac:dyDescent="0.25">
      <c r="A76" s="1" t="s">
        <v>8</v>
      </c>
      <c r="B76" s="1" t="s">
        <v>220</v>
      </c>
      <c r="C76" s="1"/>
      <c r="D76" s="1" t="s">
        <v>9</v>
      </c>
      <c r="E76" s="1" t="s">
        <v>9</v>
      </c>
      <c r="F76" s="1" t="s">
        <v>9</v>
      </c>
      <c r="G76" s="1" t="s">
        <v>9</v>
      </c>
      <c r="H76" s="2" t="s">
        <v>9</v>
      </c>
      <c r="I76" s="16" t="s">
        <v>221</v>
      </c>
      <c r="J76" s="1" t="s">
        <v>282</v>
      </c>
      <c r="K76" s="31">
        <f t="shared" si="1"/>
        <v>6555</v>
      </c>
      <c r="L76" s="2">
        <v>459.99999999999994</v>
      </c>
      <c r="M76" s="2">
        <v>804.99999999999989</v>
      </c>
      <c r="N76" s="2">
        <v>1150</v>
      </c>
      <c r="O76" s="2">
        <v>1150</v>
      </c>
      <c r="P76" s="2">
        <v>1150</v>
      </c>
      <c r="Q76" s="2">
        <v>1150</v>
      </c>
      <c r="R76" s="2">
        <v>287.5</v>
      </c>
      <c r="S76" s="2">
        <v>229.99999999999997</v>
      </c>
      <c r="T76" s="2">
        <v>57.499999999999993</v>
      </c>
      <c r="U76" s="2">
        <v>28.749999999999996</v>
      </c>
      <c r="V76" s="2">
        <v>28.749999999999996</v>
      </c>
      <c r="W76" s="2">
        <v>57.499999999999993</v>
      </c>
      <c r="X76" s="1"/>
      <c r="Y76" s="1" t="s">
        <v>295</v>
      </c>
      <c r="Z76" s="4"/>
      <c r="AA76" s="4"/>
    </row>
    <row r="77" spans="1:27" ht="15" customHeight="1" x14ac:dyDescent="0.25">
      <c r="A77" s="1" t="s">
        <v>8</v>
      </c>
      <c r="B77" s="1" t="s">
        <v>220</v>
      </c>
      <c r="C77" s="1"/>
      <c r="D77" s="1" t="s">
        <v>9</v>
      </c>
      <c r="E77" s="1" t="s">
        <v>9</v>
      </c>
      <c r="F77" s="1" t="s">
        <v>9</v>
      </c>
      <c r="G77" s="1" t="s">
        <v>9</v>
      </c>
      <c r="H77" s="2" t="s">
        <v>9</v>
      </c>
      <c r="I77" s="16" t="s">
        <v>221</v>
      </c>
      <c r="J77" s="1" t="s">
        <v>283</v>
      </c>
      <c r="K77" s="31">
        <f t="shared" si="1"/>
        <v>13340</v>
      </c>
      <c r="L77" s="2">
        <v>690</v>
      </c>
      <c r="M77" s="2">
        <v>1724.9999999999998</v>
      </c>
      <c r="N77" s="2">
        <v>2875</v>
      </c>
      <c r="O77" s="2">
        <v>2875</v>
      </c>
      <c r="P77" s="2">
        <v>2300</v>
      </c>
      <c r="Q77" s="2">
        <v>1724.9999999999998</v>
      </c>
      <c r="R77" s="2">
        <v>575</v>
      </c>
      <c r="S77" s="2">
        <v>459.99999999999994</v>
      </c>
      <c r="T77" s="2">
        <v>46</v>
      </c>
      <c r="U77" s="2">
        <v>11.5</v>
      </c>
      <c r="V77" s="2">
        <v>11.5</v>
      </c>
      <c r="W77" s="2">
        <v>46</v>
      </c>
      <c r="X77" s="1"/>
      <c r="Y77" s="1" t="s">
        <v>295</v>
      </c>
      <c r="Z77" s="4"/>
      <c r="AA77" s="4"/>
    </row>
    <row r="78" spans="1:27" ht="15" customHeight="1" x14ac:dyDescent="0.25">
      <c r="A78" s="1" t="s">
        <v>8</v>
      </c>
      <c r="B78" s="1" t="s">
        <v>220</v>
      </c>
      <c r="C78" s="1" t="s">
        <v>31</v>
      </c>
      <c r="D78" s="1" t="s">
        <v>32</v>
      </c>
      <c r="E78" s="1" t="s">
        <v>28</v>
      </c>
      <c r="F78" s="2">
        <v>850</v>
      </c>
      <c r="G78" s="1" t="s">
        <v>13</v>
      </c>
      <c r="H78" s="2">
        <v>850</v>
      </c>
      <c r="I78" s="16" t="s">
        <v>221</v>
      </c>
      <c r="J78" s="1" t="s">
        <v>33</v>
      </c>
      <c r="K78" s="31">
        <f t="shared" si="1"/>
        <v>74750</v>
      </c>
      <c r="L78" s="2">
        <v>7474.9999999999991</v>
      </c>
      <c r="M78" s="2">
        <v>8625</v>
      </c>
      <c r="N78" s="2">
        <v>10925</v>
      </c>
      <c r="O78" s="2">
        <v>12649.999999999998</v>
      </c>
      <c r="P78" s="2">
        <v>10925</v>
      </c>
      <c r="Q78" s="2">
        <v>10925</v>
      </c>
      <c r="R78" s="2">
        <v>5750</v>
      </c>
      <c r="S78" s="2">
        <v>4600</v>
      </c>
      <c r="T78" s="2">
        <v>747.49999999999989</v>
      </c>
      <c r="U78" s="2">
        <v>747.49999999999989</v>
      </c>
      <c r="V78" s="2">
        <v>690</v>
      </c>
      <c r="W78" s="2">
        <v>690</v>
      </c>
      <c r="X78" s="1"/>
      <c r="Y78" s="1" t="s">
        <v>295</v>
      </c>
      <c r="Z78" s="4"/>
      <c r="AA78" s="4"/>
    </row>
    <row r="79" spans="1:27" ht="15" customHeight="1" x14ac:dyDescent="0.25">
      <c r="A79" s="1" t="s">
        <v>8</v>
      </c>
      <c r="B79" s="1" t="s">
        <v>220</v>
      </c>
      <c r="C79" s="1" t="s">
        <v>29</v>
      </c>
      <c r="D79" s="1" t="s">
        <v>30</v>
      </c>
      <c r="E79" s="1" t="s">
        <v>28</v>
      </c>
      <c r="F79" s="2">
        <v>1360</v>
      </c>
      <c r="G79" s="1" t="s">
        <v>13</v>
      </c>
      <c r="H79" s="2">
        <v>1360</v>
      </c>
      <c r="I79" s="16" t="s">
        <v>226</v>
      </c>
      <c r="J79" s="1" t="s">
        <v>284</v>
      </c>
      <c r="K79" s="31">
        <f t="shared" si="1"/>
        <v>60950</v>
      </c>
      <c r="L79" s="2">
        <v>6324.9999999999991</v>
      </c>
      <c r="M79" s="2">
        <v>7474.9999999999991</v>
      </c>
      <c r="N79" s="2">
        <v>9200</v>
      </c>
      <c r="O79" s="2">
        <v>13799.999999999998</v>
      </c>
      <c r="P79" s="2">
        <v>10350</v>
      </c>
      <c r="Q79" s="2">
        <v>8625</v>
      </c>
      <c r="R79" s="2">
        <v>2875</v>
      </c>
      <c r="S79" s="2">
        <v>1724.9999999999998</v>
      </c>
      <c r="T79" s="2">
        <v>114.99999999999999</v>
      </c>
      <c r="U79" s="2">
        <v>114.99999999999999</v>
      </c>
      <c r="V79" s="2">
        <v>114.99999999999999</v>
      </c>
      <c r="W79" s="2">
        <v>229.99999999999997</v>
      </c>
      <c r="X79" s="1"/>
      <c r="Y79" s="1" t="s">
        <v>295</v>
      </c>
      <c r="Z79" s="4"/>
      <c r="AA79" s="4"/>
    </row>
    <row r="80" spans="1:27" ht="15" customHeight="1" x14ac:dyDescent="0.25">
      <c r="A80" s="1" t="s">
        <v>8</v>
      </c>
      <c r="B80" s="1" t="s">
        <v>220</v>
      </c>
      <c r="C80" s="1" t="s">
        <v>74</v>
      </c>
      <c r="D80" s="1" t="s">
        <v>75</v>
      </c>
      <c r="E80" s="1" t="s">
        <v>76</v>
      </c>
      <c r="F80" s="2">
        <v>2210</v>
      </c>
      <c r="G80" s="1" t="s">
        <v>13</v>
      </c>
      <c r="H80" s="2">
        <v>2210</v>
      </c>
      <c r="I80" s="1" t="s">
        <v>223</v>
      </c>
      <c r="J80" s="1" t="s">
        <v>77</v>
      </c>
      <c r="K80" s="31">
        <f t="shared" si="1"/>
        <v>74750</v>
      </c>
      <c r="L80" s="2">
        <v>5750</v>
      </c>
      <c r="M80" s="2">
        <v>8049.9999999999991</v>
      </c>
      <c r="N80" s="2">
        <v>13799.999999999998</v>
      </c>
      <c r="O80" s="2">
        <v>16099.999999999998</v>
      </c>
      <c r="P80" s="2">
        <v>13224.999999999998</v>
      </c>
      <c r="Q80" s="2">
        <v>10350</v>
      </c>
      <c r="R80" s="2">
        <v>2875</v>
      </c>
      <c r="S80" s="2">
        <v>1150</v>
      </c>
      <c r="T80" s="2">
        <v>575</v>
      </c>
      <c r="U80" s="2">
        <v>575</v>
      </c>
      <c r="V80" s="2">
        <v>575</v>
      </c>
      <c r="W80" s="2">
        <v>1724.9999999999998</v>
      </c>
      <c r="X80" s="1"/>
      <c r="Y80" s="1" t="s">
        <v>295</v>
      </c>
      <c r="Z80" s="4"/>
      <c r="AA80" s="4"/>
    </row>
    <row r="81" spans="1:27" ht="15" customHeight="1" x14ac:dyDescent="0.25">
      <c r="A81" s="1" t="s">
        <v>8</v>
      </c>
      <c r="B81" s="1" t="s">
        <v>220</v>
      </c>
      <c r="C81" s="1" t="s">
        <v>78</v>
      </c>
      <c r="D81" s="1" t="s">
        <v>79</v>
      </c>
      <c r="E81" s="1" t="s">
        <v>80</v>
      </c>
      <c r="F81" s="2">
        <v>1088</v>
      </c>
      <c r="G81" s="1" t="s">
        <v>13</v>
      </c>
      <c r="H81" s="2">
        <v>1088</v>
      </c>
      <c r="I81" s="18" t="s">
        <v>286</v>
      </c>
      <c r="J81" s="1" t="s">
        <v>81</v>
      </c>
      <c r="K81" s="31">
        <f t="shared" si="1"/>
        <v>17825</v>
      </c>
      <c r="L81" s="2">
        <v>919.99999999999989</v>
      </c>
      <c r="M81" s="2">
        <v>1724.9999999999998</v>
      </c>
      <c r="N81" s="2">
        <v>2300</v>
      </c>
      <c r="O81" s="2">
        <v>5175</v>
      </c>
      <c r="P81" s="2">
        <v>2875</v>
      </c>
      <c r="Q81" s="2">
        <v>2300</v>
      </c>
      <c r="R81" s="2">
        <v>1150</v>
      </c>
      <c r="S81" s="2">
        <v>919.99999999999989</v>
      </c>
      <c r="T81" s="2">
        <v>229.99999999999997</v>
      </c>
      <c r="U81" s="2">
        <v>57.499999999999993</v>
      </c>
      <c r="V81" s="2">
        <v>57.499999999999993</v>
      </c>
      <c r="W81" s="2">
        <v>114.99999999999999</v>
      </c>
      <c r="X81" s="1"/>
      <c r="Y81" s="1" t="s">
        <v>295</v>
      </c>
      <c r="Z81" s="4"/>
      <c r="AA81" s="4"/>
    </row>
    <row r="82" spans="1:27" ht="15" customHeight="1" x14ac:dyDescent="0.25">
      <c r="A82" s="1" t="s">
        <v>8</v>
      </c>
      <c r="B82" s="1" t="s">
        <v>220</v>
      </c>
      <c r="C82" s="1"/>
      <c r="D82" s="1" t="s">
        <v>9</v>
      </c>
      <c r="E82" s="1" t="s">
        <v>9</v>
      </c>
      <c r="F82" s="1" t="s">
        <v>9</v>
      </c>
      <c r="G82" s="1" t="s">
        <v>9</v>
      </c>
      <c r="H82" s="2" t="s">
        <v>9</v>
      </c>
      <c r="I82" s="18" t="s">
        <v>230</v>
      </c>
      <c r="J82" s="1" t="s">
        <v>82</v>
      </c>
      <c r="K82" s="31">
        <f t="shared" si="1"/>
        <v>4945</v>
      </c>
      <c r="L82" s="2">
        <v>459.99999999999994</v>
      </c>
      <c r="M82" s="2">
        <v>575</v>
      </c>
      <c r="N82" s="2">
        <v>804.99999999999989</v>
      </c>
      <c r="O82" s="2">
        <v>1035</v>
      </c>
      <c r="P82" s="2">
        <v>804.99999999999989</v>
      </c>
      <c r="Q82" s="2">
        <v>690</v>
      </c>
      <c r="R82" s="2">
        <v>345</v>
      </c>
      <c r="S82" s="2">
        <v>114.99999999999999</v>
      </c>
      <c r="T82" s="2">
        <v>28.749999999999996</v>
      </c>
      <c r="U82" s="2">
        <v>28.749999999999996</v>
      </c>
      <c r="V82" s="2">
        <v>28.749999999999996</v>
      </c>
      <c r="W82" s="2">
        <v>28.749999999999996</v>
      </c>
      <c r="X82" s="1"/>
      <c r="Y82" s="1" t="s">
        <v>295</v>
      </c>
      <c r="Z82" s="4"/>
      <c r="AA82" s="4"/>
    </row>
    <row r="83" spans="1:27" ht="15" customHeight="1" x14ac:dyDescent="0.25">
      <c r="A83" s="1" t="s">
        <v>8</v>
      </c>
      <c r="B83" s="1" t="s">
        <v>220</v>
      </c>
      <c r="C83" s="1"/>
      <c r="D83" s="1" t="s">
        <v>9</v>
      </c>
      <c r="E83" s="1" t="s">
        <v>9</v>
      </c>
      <c r="F83" s="1" t="s">
        <v>9</v>
      </c>
      <c r="G83" s="1" t="s">
        <v>9</v>
      </c>
      <c r="H83" s="2" t="s">
        <v>9</v>
      </c>
      <c r="I83" s="18" t="s">
        <v>230</v>
      </c>
      <c r="J83" s="1" t="s">
        <v>83</v>
      </c>
      <c r="K83" s="31">
        <f t="shared" si="1"/>
        <v>2875</v>
      </c>
      <c r="L83" s="2">
        <v>345</v>
      </c>
      <c r="M83" s="2">
        <v>345</v>
      </c>
      <c r="N83" s="2">
        <v>459.99999999999994</v>
      </c>
      <c r="O83" s="2">
        <v>459.99999999999994</v>
      </c>
      <c r="P83" s="2">
        <v>459.99999999999994</v>
      </c>
      <c r="Q83" s="2">
        <v>345</v>
      </c>
      <c r="R83" s="2">
        <v>229.99999999999997</v>
      </c>
      <c r="S83" s="2">
        <v>114.99999999999999</v>
      </c>
      <c r="T83" s="2">
        <v>28.749999999999996</v>
      </c>
      <c r="U83" s="2">
        <v>28.749999999999996</v>
      </c>
      <c r="V83" s="2">
        <v>28.749999999999996</v>
      </c>
      <c r="W83" s="2">
        <v>28.749999999999996</v>
      </c>
      <c r="X83" s="1"/>
      <c r="Y83" s="1" t="s">
        <v>295</v>
      </c>
      <c r="Z83" s="4"/>
      <c r="AA83" s="4"/>
    </row>
    <row r="84" spans="1:27" ht="15" customHeight="1" x14ac:dyDescent="0.25">
      <c r="A84" s="1" t="s">
        <v>8</v>
      </c>
      <c r="B84" s="1" t="s">
        <v>220</v>
      </c>
      <c r="C84" s="1"/>
      <c r="D84" s="1" t="s">
        <v>9</v>
      </c>
      <c r="E84" s="1" t="s">
        <v>9</v>
      </c>
      <c r="F84" s="1" t="s">
        <v>9</v>
      </c>
      <c r="G84" s="1" t="s">
        <v>9</v>
      </c>
      <c r="H84" s="2" t="s">
        <v>9</v>
      </c>
      <c r="I84" s="18" t="s">
        <v>222</v>
      </c>
      <c r="J84" s="1" t="s">
        <v>285</v>
      </c>
      <c r="K84" s="31">
        <f t="shared" si="1"/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1"/>
      <c r="Y84" s="1" t="s">
        <v>295</v>
      </c>
      <c r="Z84" s="4"/>
      <c r="AA84" s="4"/>
    </row>
    <row r="85" spans="1:27" s="19" customFormat="1" ht="15" customHeight="1" x14ac:dyDescent="0.25">
      <c r="A85" s="1" t="s">
        <v>8</v>
      </c>
      <c r="B85" s="1" t="s">
        <v>220</v>
      </c>
      <c r="C85" s="1" t="s">
        <v>84</v>
      </c>
      <c r="D85" s="1" t="s">
        <v>85</v>
      </c>
      <c r="E85" s="1" t="s">
        <v>86</v>
      </c>
      <c r="F85" s="2">
        <v>850</v>
      </c>
      <c r="G85" s="1" t="s">
        <v>13</v>
      </c>
      <c r="H85" s="2">
        <v>850</v>
      </c>
      <c r="I85" s="16" t="s">
        <v>221</v>
      </c>
      <c r="J85" s="1" t="s">
        <v>289</v>
      </c>
      <c r="K85" s="31">
        <f t="shared" si="1"/>
        <v>20700</v>
      </c>
      <c r="L85" s="2">
        <v>1150</v>
      </c>
      <c r="M85" s="2">
        <v>2875</v>
      </c>
      <c r="N85" s="2">
        <v>3449.9999999999995</v>
      </c>
      <c r="O85" s="2">
        <v>5175</v>
      </c>
      <c r="P85" s="2">
        <v>2875</v>
      </c>
      <c r="Q85" s="2">
        <v>2875</v>
      </c>
      <c r="R85" s="2">
        <v>1150</v>
      </c>
      <c r="S85" s="2">
        <v>1150</v>
      </c>
      <c r="T85" s="2">
        <v>0</v>
      </c>
      <c r="U85" s="2">
        <v>0</v>
      </c>
      <c r="V85" s="2">
        <v>0</v>
      </c>
      <c r="W85" s="2">
        <v>0</v>
      </c>
      <c r="X85" s="1"/>
      <c r="Y85" s="1" t="s">
        <v>295</v>
      </c>
      <c r="AA85" s="4"/>
    </row>
    <row r="86" spans="1:27" s="4" customFormat="1" x14ac:dyDescent="0.25">
      <c r="H86" s="5"/>
      <c r="K86" s="33"/>
      <c r="Y86" s="1"/>
    </row>
    <row r="87" spans="1:27" s="4" customFormat="1" x14ac:dyDescent="0.25">
      <c r="H87" s="5"/>
      <c r="K87" s="33"/>
      <c r="Y87" s="1"/>
    </row>
    <row r="88" spans="1:27" s="4" customFormat="1" x14ac:dyDescent="0.25">
      <c r="A88" s="4">
        <f>COUNTA(C2:C85)</f>
        <v>56</v>
      </c>
      <c r="F88" s="5">
        <f>SUM(F2:F87)</f>
        <v>79730</v>
      </c>
      <c r="G88" s="4" t="s">
        <v>13</v>
      </c>
      <c r="H88" s="5">
        <f>SUM(H2:H87)</f>
        <v>80886</v>
      </c>
      <c r="I88" s="4" t="s">
        <v>13</v>
      </c>
      <c r="K88" s="34">
        <f>SUM(K2:K87)</f>
        <v>3055550</v>
      </c>
      <c r="Y88" s="1"/>
    </row>
    <row r="89" spans="1:27" s="4" customFormat="1" x14ac:dyDescent="0.25">
      <c r="H89" s="4">
        <f>+H88/34</f>
        <v>2379</v>
      </c>
      <c r="I89" s="4" t="s">
        <v>287</v>
      </c>
      <c r="K89" s="33"/>
      <c r="Y89" s="1"/>
    </row>
    <row r="90" spans="1:27" x14ac:dyDescent="0.25">
      <c r="Y90" s="1"/>
    </row>
    <row r="91" spans="1:27" ht="15" customHeight="1" x14ac:dyDescent="0.25">
      <c r="A91" s="36" t="s">
        <v>293</v>
      </c>
      <c r="B91" s="1" t="s">
        <v>220</v>
      </c>
      <c r="C91" s="1" t="s">
        <v>290</v>
      </c>
      <c r="D91" s="1" t="s">
        <v>291</v>
      </c>
      <c r="E91" s="1" t="s">
        <v>292</v>
      </c>
      <c r="F91" s="2">
        <f>40*34</f>
        <v>1360</v>
      </c>
      <c r="G91" s="1" t="s">
        <v>13</v>
      </c>
      <c r="H91" s="2">
        <f>40*34</f>
        <v>1360</v>
      </c>
      <c r="I91" s="14" t="s">
        <v>226</v>
      </c>
      <c r="J91" s="1" t="s">
        <v>294</v>
      </c>
      <c r="K91" s="31">
        <f t="shared" ref="K91" si="2">+SUM(L91:W91)</f>
        <v>49450</v>
      </c>
      <c r="L91" s="35">
        <v>3449.9999999999995</v>
      </c>
      <c r="M91" s="35">
        <v>5750</v>
      </c>
      <c r="N91" s="35">
        <v>8049.9999999999991</v>
      </c>
      <c r="O91" s="35">
        <v>9200</v>
      </c>
      <c r="P91" s="35">
        <v>6899.9999999999991</v>
      </c>
      <c r="Q91" s="35">
        <v>4600</v>
      </c>
      <c r="R91" s="35">
        <v>3449.9999999999995</v>
      </c>
      <c r="S91" s="35">
        <v>2300</v>
      </c>
      <c r="T91" s="35">
        <v>1150</v>
      </c>
      <c r="U91" s="35">
        <v>1150</v>
      </c>
      <c r="V91" s="35">
        <v>1150</v>
      </c>
      <c r="W91" s="35">
        <v>2300</v>
      </c>
      <c r="X91" s="1"/>
      <c r="Y91" s="1" t="s">
        <v>295</v>
      </c>
      <c r="Z91" s="4"/>
      <c r="AA91" s="4"/>
    </row>
    <row r="92" spans="1:27" ht="15" customHeight="1" x14ac:dyDescent="0.25">
      <c r="A92" s="37"/>
      <c r="B92" s="1" t="s">
        <v>220</v>
      </c>
      <c r="C92" s="1"/>
      <c r="D92" s="1"/>
      <c r="E92" s="1"/>
      <c r="F92" s="1">
        <f>25*34</f>
        <v>850</v>
      </c>
      <c r="G92" s="1" t="s">
        <v>9</v>
      </c>
      <c r="H92" s="2">
        <f>25*34</f>
        <v>850</v>
      </c>
      <c r="I92" s="14" t="s">
        <v>221</v>
      </c>
      <c r="J92" s="26">
        <v>5530727</v>
      </c>
      <c r="K92" s="31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1"/>
      <c r="Y92" s="1" t="s">
        <v>295</v>
      </c>
      <c r="Z92" s="4"/>
      <c r="AA92" s="4"/>
    </row>
    <row r="93" spans="1:27" x14ac:dyDescent="0.25">
      <c r="F93" s="20">
        <f>SUM(F91:F92)</f>
        <v>2210</v>
      </c>
      <c r="H93" s="20">
        <f>SUM(H91:H92)</f>
        <v>2210</v>
      </c>
      <c r="K93" s="28">
        <f>K91</f>
        <v>49450</v>
      </c>
    </row>
    <row r="94" spans="1:27" x14ac:dyDescent="0.25">
      <c r="H94" s="20">
        <f>H93/34</f>
        <v>65</v>
      </c>
    </row>
    <row r="96" spans="1:27" x14ac:dyDescent="0.25">
      <c r="F96" s="20">
        <f>F88+F93</f>
        <v>81940</v>
      </c>
      <c r="H96" s="28">
        <f>H88+H93</f>
        <v>83096</v>
      </c>
      <c r="I96" s="29"/>
      <c r="J96" s="30"/>
      <c r="K96" s="28">
        <f>K88+K93</f>
        <v>3105000</v>
      </c>
    </row>
    <row r="97" spans="8:10" x14ac:dyDescent="0.25">
      <c r="H97" s="28">
        <f>H89+H94</f>
        <v>2444</v>
      </c>
      <c r="I97" s="29"/>
      <c r="J97" s="30"/>
    </row>
  </sheetData>
  <sortState ref="A3:AB170">
    <sortCondition ref="A3"/>
  </sortState>
  <mergeCells count="1">
    <mergeCell ref="A91:A9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Orbán 2 János</dc:creator>
  <cp:lastModifiedBy>Horváth László</cp:lastModifiedBy>
  <dcterms:created xsi:type="dcterms:W3CDTF">2015-10-02T09:23:59Z</dcterms:created>
  <dcterms:modified xsi:type="dcterms:W3CDTF">2017-05-22T12:56:41Z</dcterms:modified>
</cp:coreProperties>
</file>