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8830" windowHeight="6405" tabRatio="925" firstSheet="1" activeTab="3"/>
  </bookViews>
  <sheets>
    <sheet name="Kezdőlap" sheetId="33" r:id="rId1"/>
    <sheet name="Ktg Összesítő" sheetId="39" r:id="rId2"/>
    <sheet name="1.Általános tételek" sheetId="38" r:id="rId3"/>
    <sheet name="2. Vasúti pálya" sheetId="57" r:id="rId4"/>
    <sheet name="3.Közmű" sheetId="56" r:id="rId5"/>
    <sheet name="3.1.Közműkiváltások" sheetId="11" r:id="rId6"/>
    <sheet name="4.1.Műtárgy" sheetId="48" r:id="rId7"/>
    <sheet name="4.2.Műtárgy peronaluljáró" sheetId="49" r:id="rId8"/>
    <sheet name="4.3.Műtárgy gyal és kerékp aluj" sheetId="50" r:id="rId9"/>
    <sheet name="6.Felsővezeték" sheetId="55" r:id="rId10"/>
    <sheet name="5.Biztosítóberendezés " sheetId="54" r:id="rId11"/>
    <sheet name="7.1.Távközlés" sheetId="27" r:id="rId12"/>
    <sheet name="7.2.Távközlés peronaluljáró" sheetId="28" r:id="rId13"/>
    <sheet name="7.3.Távköz gyal és kerékp alulj" sheetId="29" r:id="rId14"/>
    <sheet name="8.1.Vasúti térv_peron_világítás" sheetId="15" r:id="rId15"/>
    <sheet name="8.2.Térvilágítás peronaluljáró" sheetId="16" r:id="rId16"/>
    <sheet name="8.3.Térvil Gyal és kerékp aulj" sheetId="17" r:id="rId17"/>
    <sheet name="9.Magasépítmények" sheetId="58" r:id="rId18"/>
    <sheet name="Munka5" sheetId="12" r:id="rId19"/>
    <sheet name="Munka6" sheetId="13" r:id="rId20"/>
    <sheet name="Munka7" sheetId="14" r:id="rId21"/>
  </sheets>
  <definedNames>
    <definedName name="_xlnm._FilterDatabase" localSheetId="9" hidden="1">'6.Felsővezeték'!$A$2:$L$42</definedName>
    <definedName name="_xlnm._FilterDatabase" localSheetId="11" hidden="1">'7.1.Távközlés'!$D$2:$D$15</definedName>
    <definedName name="_xlnm._FilterDatabase" localSheetId="12" hidden="1">'7.2.Távközlés peronaluljáró'!$D$2:$D$8</definedName>
    <definedName name="_xlnm._FilterDatabase" localSheetId="13" hidden="1">'7.3.Távköz gyal és kerékp alulj'!$D$2:$D$8</definedName>
    <definedName name="_xlnm._FilterDatabase" localSheetId="14" hidden="1">'8.1.Vasúti térv_peron_világítás'!$C$2:$C$30</definedName>
    <definedName name="_xlnm._FilterDatabase" localSheetId="15" hidden="1">'8.2.Térvilágítás peronaluljáró'!$C$1:$C$19</definedName>
    <definedName name="_xlnm._FilterDatabase" localSheetId="16" hidden="1">'8.3.Térvil Gyal és kerékp aulj'!$C$2:$C$24</definedName>
    <definedName name="_xlnm.Print_Titles" localSheetId="6">'4.1.Műtárgy'!$2:$2</definedName>
    <definedName name="_xlnm.Print_Titles" localSheetId="7">'4.2.Műtárgy peronaluljáró'!$3:$3</definedName>
    <definedName name="_xlnm.Print_Titles" localSheetId="8">'4.3.Műtárgy gyal és kerékp aluj'!$2:$2</definedName>
    <definedName name="_xlnm.Print_Area" localSheetId="2">'1.Általános tételek'!$A$1:$M$17</definedName>
    <definedName name="_xlnm.Print_Area" localSheetId="3">'2. Vasúti pálya'!$A$1:$M$135</definedName>
    <definedName name="_xlnm.Print_Area" localSheetId="5">'3.1.Közműkiváltások'!$A$1:$M$9</definedName>
    <definedName name="_xlnm.Print_Area" localSheetId="4">'3.Közmű'!$A$1:$M$39</definedName>
    <definedName name="_xlnm.Print_Area" localSheetId="6">'4.1.Műtárgy'!$A$1:$M$9</definedName>
    <definedName name="_xlnm.Print_Area" localSheetId="7">'4.2.Műtárgy peronaluljáró'!$A$1:$J$50</definedName>
    <definedName name="_xlnm.Print_Area" localSheetId="8">'4.3.Műtárgy gyal és kerékp aluj'!$A$1:$J$57</definedName>
    <definedName name="_xlnm.Print_Area" localSheetId="10">'5.Biztosítóberendezés '!$A$1:$M$28</definedName>
    <definedName name="_xlnm.Print_Area" localSheetId="9">'6.Felsővezeték'!$A$1:$M$43</definedName>
    <definedName name="_xlnm.Print_Area" localSheetId="11">'7.1.Távközlés'!$A$1:$M$16</definedName>
    <definedName name="_xlnm.Print_Area" localSheetId="12">'7.2.Távközlés peronaluljáró'!$A$1:$M$9</definedName>
    <definedName name="_xlnm.Print_Area" localSheetId="13">'7.3.Távköz gyal és kerékp alulj'!$A$1:$M$9</definedName>
    <definedName name="_xlnm.Print_Area" localSheetId="14">'8.1.Vasúti térv_peron_világítás'!$A$1:$M$35</definedName>
    <definedName name="_xlnm.Print_Area" localSheetId="15">'8.2.Térvilágítás peronaluljáró'!$A$1:$M$21</definedName>
    <definedName name="_xlnm.Print_Area" localSheetId="16">'8.3.Térvil Gyal és kerékp aulj'!$A$1:$M$26</definedName>
    <definedName name="_xlnm.Print_Area" localSheetId="17">'9.Magasépítmények'!$A$1:$M$31</definedName>
    <definedName name="_xlnm.Print_Area" localSheetId="1">'Ktg Összesítő'!$A$1:$M$14</definedName>
    <definedName name="Z_062A9227_2EFD_4F55_8496_E4AAFC4495C7_.wvu.FilterData" localSheetId="14" hidden="1">'8.1.Vasúti térv_peron_világítás'!$B$2:$C$2</definedName>
    <definedName name="Z_062A9227_2EFD_4F55_8496_E4AAFC4495C7_.wvu.FilterData" localSheetId="15" hidden="1">'8.2.Térvilágítás peronaluljáró'!$B$1:$C$1</definedName>
    <definedName name="Z_062A9227_2EFD_4F55_8496_E4AAFC4495C7_.wvu.FilterData" localSheetId="16" hidden="1">'8.3.Térvil Gyal és kerékp aulj'!$B$2:$C$2</definedName>
    <definedName name="Z_11DE1AAA_5362_4344_84D6_89AD44470163_.wvu.FilterData" localSheetId="14" hidden="1">'8.1.Vasúti térv_peron_világítás'!$B$2:$C$2</definedName>
    <definedName name="Z_11DE1AAA_5362_4344_84D6_89AD44470163_.wvu.FilterData" localSheetId="15" hidden="1">'8.2.Térvilágítás peronaluljáró'!$B$1:$C$1</definedName>
    <definedName name="Z_11DE1AAA_5362_4344_84D6_89AD44470163_.wvu.FilterData" localSheetId="16" hidden="1">'8.3.Térvil Gyal és kerékp aulj'!$B$2:$C$2</definedName>
    <definedName name="Z_1DC2E76B_5695_43BE_8697_5DA689FEEFC0_.wvu.FilterData" localSheetId="14" hidden="1">'8.1.Vasúti térv_peron_világítás'!$A$2:$C$2</definedName>
    <definedName name="Z_1DC2E76B_5695_43BE_8697_5DA689FEEFC0_.wvu.FilterData" localSheetId="15" hidden="1">'8.2.Térvilágítás peronaluljáró'!$A$1:$C$1</definedName>
    <definedName name="Z_1DC2E76B_5695_43BE_8697_5DA689FEEFC0_.wvu.FilterData" localSheetId="16" hidden="1">'8.3.Térvil Gyal és kerékp aulj'!$A$2:$C$2</definedName>
    <definedName name="Z_22B0AD5F_FC0C_4061_B27D_3678F2636A0F_.wvu.FilterData" localSheetId="14" hidden="1">'8.1.Vasúti térv_peron_világítás'!$B$2:$C$2</definedName>
    <definedName name="Z_22B0AD5F_FC0C_4061_B27D_3678F2636A0F_.wvu.FilterData" localSheetId="15" hidden="1">'8.2.Térvilágítás peronaluljáró'!$B$1:$C$1</definedName>
    <definedName name="Z_22B0AD5F_FC0C_4061_B27D_3678F2636A0F_.wvu.FilterData" localSheetId="16" hidden="1">'8.3.Térvil Gyal és kerékp aulj'!$B$2:$C$2</definedName>
    <definedName name="Z_26843BAE_0EC2_4429_806D_C66E0B514944_.wvu.FilterData" localSheetId="14" hidden="1">'8.1.Vasúti térv_peron_világítás'!$B$2:$C$2</definedName>
    <definedName name="Z_26843BAE_0EC2_4429_806D_C66E0B514944_.wvu.FilterData" localSheetId="15" hidden="1">'8.2.Térvilágítás peronaluljáró'!$B$1:$C$1</definedName>
    <definedName name="Z_26843BAE_0EC2_4429_806D_C66E0B514944_.wvu.FilterData" localSheetId="16" hidden="1">'8.3.Térvil Gyal és kerékp aulj'!$B$2:$C$2</definedName>
    <definedName name="Z_28C1703F_BE53_4BD6_855F_6AEEA0032D40_.wvu.FilterData" localSheetId="14" hidden="1">'8.1.Vasúti térv_peron_világítás'!$B$2:$C$2</definedName>
    <definedName name="Z_28C1703F_BE53_4BD6_855F_6AEEA0032D40_.wvu.FilterData" localSheetId="15" hidden="1">'8.2.Térvilágítás peronaluljáró'!$B$1:$C$1</definedName>
    <definedName name="Z_28C1703F_BE53_4BD6_855F_6AEEA0032D40_.wvu.FilterData" localSheetId="16" hidden="1">'8.3.Térvil Gyal és kerékp aulj'!$B$2:$C$2</definedName>
    <definedName name="Z_38295656_1928_489C_ADB1_370E99A2682C_.wvu.FilterData" localSheetId="14" hidden="1">'8.1.Vasúti térv_peron_világítás'!$B$2:$C$2</definedName>
    <definedName name="Z_38295656_1928_489C_ADB1_370E99A2682C_.wvu.FilterData" localSheetId="15" hidden="1">'8.2.Térvilágítás peronaluljáró'!$B$1:$C$1</definedName>
    <definedName name="Z_38295656_1928_489C_ADB1_370E99A2682C_.wvu.FilterData" localSheetId="16" hidden="1">'8.3.Térvil Gyal és kerékp aulj'!$B$2:$C$2</definedName>
    <definedName name="Z_3E39B86E_FB7D_4585_BDCC_17B407F8CEB2_.wvu.FilterData" localSheetId="14" hidden="1">'8.1.Vasúti térv_peron_világítás'!$B$2:$C$2</definedName>
    <definedName name="Z_3E39B86E_FB7D_4585_BDCC_17B407F8CEB2_.wvu.FilterData" localSheetId="15" hidden="1">'8.2.Térvilágítás peronaluljáró'!$B$1:$C$1</definedName>
    <definedName name="Z_3E39B86E_FB7D_4585_BDCC_17B407F8CEB2_.wvu.FilterData" localSheetId="16" hidden="1">'8.3.Térvil Gyal és kerékp aulj'!$B$2:$C$2</definedName>
    <definedName name="Z_620A8B65_F46D_4215_B68A_DF045FB9D7AB_.wvu.FilterData" localSheetId="14" hidden="1">'8.1.Vasúti térv_peron_világítás'!$B$2:$C$2</definedName>
    <definedName name="Z_620A8B65_F46D_4215_B68A_DF045FB9D7AB_.wvu.FilterData" localSheetId="15" hidden="1">'8.2.Térvilágítás peronaluljáró'!$B$1:$C$1</definedName>
    <definedName name="Z_620A8B65_F46D_4215_B68A_DF045FB9D7AB_.wvu.FilterData" localSheetId="16" hidden="1">'8.3.Térvil Gyal és kerékp aulj'!$B$2:$C$2</definedName>
    <definedName name="Z_64AA54E7_536F_4649_A571_CA1FE7A8AEBC_.wvu.FilterData" localSheetId="14" hidden="1">'8.1.Vasúti térv_peron_világítás'!$B$2:$C$2</definedName>
    <definedName name="Z_64AA54E7_536F_4649_A571_CA1FE7A8AEBC_.wvu.FilterData" localSheetId="15" hidden="1">'8.2.Térvilágítás peronaluljáró'!$B$1:$C$1</definedName>
    <definedName name="Z_64AA54E7_536F_4649_A571_CA1FE7A8AEBC_.wvu.FilterData" localSheetId="16" hidden="1">'8.3.Térvil Gyal és kerékp aulj'!$B$2:$C$2</definedName>
    <definedName name="Z_7BFA5C9B_43C3_46EA_B9E0_E12AF6D344CA_.wvu.FilterData" localSheetId="14" hidden="1">'8.1.Vasúti térv_peron_világítás'!$B$2:$C$2</definedName>
    <definedName name="Z_7BFA5C9B_43C3_46EA_B9E0_E12AF6D344CA_.wvu.FilterData" localSheetId="15" hidden="1">'8.2.Térvilágítás peronaluljáró'!$B$1:$C$1</definedName>
    <definedName name="Z_7BFA5C9B_43C3_46EA_B9E0_E12AF6D344CA_.wvu.FilterData" localSheetId="16" hidden="1">'8.3.Térvil Gyal és kerékp aulj'!$B$2:$C$2</definedName>
    <definedName name="Z_7EFE7C78_099D_4F36_8CB8_B3E5DDDC65CB_.wvu.FilterData" localSheetId="14" hidden="1">'8.1.Vasúti térv_peron_világítás'!$B$2:$C$2</definedName>
    <definedName name="Z_7EFE7C78_099D_4F36_8CB8_B3E5DDDC65CB_.wvu.FilterData" localSheetId="15" hidden="1">'8.2.Térvilágítás peronaluljáró'!$B$1:$C$1</definedName>
    <definedName name="Z_7EFE7C78_099D_4F36_8CB8_B3E5DDDC65CB_.wvu.FilterData" localSheetId="16" hidden="1">'8.3.Térvil Gyal és kerékp aulj'!$B$2:$C$2</definedName>
    <definedName name="Z_8AAEF893_5BA8_47D1_8A65_FABA238B1366_.wvu.FilterData" localSheetId="14" hidden="1">'8.1.Vasúti térv_peron_világítás'!$B$2:$C$2</definedName>
    <definedName name="Z_8AAEF893_5BA8_47D1_8A65_FABA238B1366_.wvu.FilterData" localSheetId="15" hidden="1">'8.2.Térvilágítás peronaluljáró'!$B$1:$C$1</definedName>
    <definedName name="Z_8AAEF893_5BA8_47D1_8A65_FABA238B1366_.wvu.FilterData" localSheetId="16" hidden="1">'8.3.Térvil Gyal és kerékp aulj'!$B$2:$C$2</definedName>
    <definedName name="Z_A703FD20_49BE_11D8_AB13_00E02909C616_.wvu.FilterData" localSheetId="14" hidden="1">'8.1.Vasúti térv_peron_világítás'!#REF!</definedName>
    <definedName name="Z_A703FD20_49BE_11D8_AB13_00E02909C616_.wvu.FilterData" localSheetId="15" hidden="1">'8.2.Térvilágítás peronaluljáró'!#REF!</definedName>
    <definedName name="Z_A703FD20_49BE_11D8_AB13_00E02909C616_.wvu.FilterData" localSheetId="16" hidden="1">'8.3.Térvil Gyal és kerékp aulj'!#REF!</definedName>
    <definedName name="Z_A703FD20_49BE_11D8_AB13_00E02909C616_.wvu.PrintArea" localSheetId="14" hidden="1">'8.1.Vasúti térv_peron_világítás'!#REF!</definedName>
    <definedName name="Z_A703FD20_49BE_11D8_AB13_00E02909C616_.wvu.PrintArea" localSheetId="15" hidden="1">'8.2.Térvilágítás peronaluljáró'!#REF!</definedName>
    <definedName name="Z_A703FD20_49BE_11D8_AB13_00E02909C616_.wvu.PrintArea" localSheetId="16" hidden="1">'8.3.Térvil Gyal és kerékp aulj'!#REF!</definedName>
    <definedName name="Z_CACC1C97_89A7_45AB_9A6B_D4D3CC1E0A9B_.wvu.Cols" localSheetId="14" hidden="1">'8.1.Vasúti térv_peron_világítás'!#REF!</definedName>
    <definedName name="Z_CACC1C97_89A7_45AB_9A6B_D4D3CC1E0A9B_.wvu.Cols" localSheetId="15" hidden="1">'8.2.Térvilágítás peronaluljáró'!#REF!</definedName>
    <definedName name="Z_CACC1C97_89A7_45AB_9A6B_D4D3CC1E0A9B_.wvu.Cols" localSheetId="16" hidden="1">'8.3.Térvil Gyal és kerékp aulj'!#REF!</definedName>
    <definedName name="Z_CACC1C97_89A7_45AB_9A6B_D4D3CC1E0A9B_.wvu.FilterData" localSheetId="14" hidden="1">'8.1.Vasúti térv_peron_világítás'!$B$2:$C$2</definedName>
    <definedName name="Z_CACC1C97_89A7_45AB_9A6B_D4D3CC1E0A9B_.wvu.FilterData" localSheetId="15" hidden="1">'8.2.Térvilágítás peronaluljáró'!$B$1:$C$1</definedName>
    <definedName name="Z_CACC1C97_89A7_45AB_9A6B_D4D3CC1E0A9B_.wvu.FilterData" localSheetId="16" hidden="1">'8.3.Térvil Gyal és kerékp aulj'!$B$2:$C$2</definedName>
    <definedName name="Z_CACC1C97_89A7_45AB_9A6B_D4D3CC1E0A9B_.wvu.PrintArea" localSheetId="14" hidden="1">'8.1.Vasúti térv_peron_világítás'!$B$2:$C$2</definedName>
    <definedName name="Z_CACC1C97_89A7_45AB_9A6B_D4D3CC1E0A9B_.wvu.PrintArea" localSheetId="15" hidden="1">'8.2.Térvilágítás peronaluljáró'!$B$1:$C$1</definedName>
    <definedName name="Z_CACC1C97_89A7_45AB_9A6B_D4D3CC1E0A9B_.wvu.PrintArea" localSheetId="16" hidden="1">'8.3.Térvil Gyal és kerékp aulj'!$B$2:$C$2</definedName>
    <definedName name="Z_CACC1C97_89A7_45AB_9A6B_D4D3CC1E0A9B_.wvu.PrintTitles" localSheetId="14" hidden="1">'8.1.Vasúti térv_peron_világítás'!$2:$2</definedName>
    <definedName name="Z_CACC1C97_89A7_45AB_9A6B_D4D3CC1E0A9B_.wvu.PrintTitles" localSheetId="15" hidden="1">'8.2.Térvilágítás peronaluljáró'!$1:$1</definedName>
    <definedName name="Z_CACC1C97_89A7_45AB_9A6B_D4D3CC1E0A9B_.wvu.PrintTitles" localSheetId="16" hidden="1">'8.3.Térvil Gyal és kerékp aulj'!$2:$2</definedName>
    <definedName name="Z_D8EC3A2A_B0A7_4D3A_A909_55AF38EF72D8_.wvu.FilterData" localSheetId="14" hidden="1">'8.1.Vasúti térv_peron_világítás'!$B$2:$C$2</definedName>
    <definedName name="Z_D8EC3A2A_B0A7_4D3A_A909_55AF38EF72D8_.wvu.FilterData" localSheetId="15" hidden="1">'8.2.Térvilágítás peronaluljáró'!$B$1:$C$1</definedName>
    <definedName name="Z_D8EC3A2A_B0A7_4D3A_A909_55AF38EF72D8_.wvu.FilterData" localSheetId="16" hidden="1">'8.3.Térvil Gyal és kerékp aulj'!$B$2:$C$2</definedName>
    <definedName name="Z_E51F35F8_C54C_473B_8479_763772335504_.wvu.FilterData" localSheetId="14" hidden="1">'8.1.Vasúti térv_peron_világítás'!$B$2:$C$2</definedName>
    <definedName name="Z_E51F35F8_C54C_473B_8479_763772335504_.wvu.FilterData" localSheetId="15" hidden="1">'8.2.Térvilágítás peronaluljáró'!$B$1:$C$1</definedName>
    <definedName name="Z_E51F35F8_C54C_473B_8479_763772335504_.wvu.FilterData" localSheetId="16" hidden="1">'8.3.Térvil Gyal és kerékp aulj'!$B$2:$C$2</definedName>
    <definedName name="Z_E84FA415_7AF7_4192_B6BD_C508963FE25B_.wvu.FilterData" localSheetId="14" hidden="1">'8.1.Vasúti térv_peron_világítás'!$B$2:$C$2</definedName>
    <definedName name="Z_E84FA415_7AF7_4192_B6BD_C508963FE25B_.wvu.FilterData" localSheetId="15" hidden="1">'8.2.Térvilágítás peronaluljáró'!$B$1:$C$1</definedName>
    <definedName name="Z_E84FA415_7AF7_4192_B6BD_C508963FE25B_.wvu.FilterData" localSheetId="16" hidden="1">'8.3.Térvil Gyal és kerékp aulj'!$B$2:$C$2</definedName>
    <definedName name="Z_F1C8A0A3_48DD_4CBE_A6D1_6DB3D28CB4A5_.wvu.FilterData" localSheetId="14" hidden="1">'8.1.Vasúti térv_peron_világítás'!$A$2:$C$2</definedName>
    <definedName name="Z_F1C8A0A3_48DD_4CBE_A6D1_6DB3D28CB4A5_.wvu.FilterData" localSheetId="15" hidden="1">'8.2.Térvilágítás peronaluljáró'!$A$1:$C$1</definedName>
    <definedName name="Z_F1C8A0A3_48DD_4CBE_A6D1_6DB3D28CB4A5_.wvu.FilterData" localSheetId="16" hidden="1">'8.3.Térvil Gyal és kerékp aulj'!$A$2:$C$2</definedName>
    <definedName name="Z_FB7480FB_C5DA_4287_9DC7_2E3E1570C76F_.wvu.FilterData" localSheetId="14" hidden="1">'8.1.Vasúti térv_peron_világítás'!$B$2:$C$2</definedName>
    <definedName name="Z_FB7480FB_C5DA_4287_9DC7_2E3E1570C76F_.wvu.FilterData" localSheetId="15" hidden="1">'8.2.Térvilágítás peronaluljáró'!$B$1:$C$1</definedName>
    <definedName name="Z_FB7480FB_C5DA_4287_9DC7_2E3E1570C76F_.wvu.FilterData" localSheetId="16" hidden="1">'8.3.Térvil Gyal és kerékp aulj'!$B$2:$C$2</definedName>
  </definedNames>
  <calcPr calcId="145621"/>
  <customWorkbookViews>
    <customWorkbookView name="Ági - Egyéni látvány" guid="{A703FD20-49BE-11D8-AB13-00E02909C616}" mergeInterval="0" personalView="1" maximized="1" windowWidth="636" windowHeight="291" activeSheetId="1"/>
    <customWorkbookView name="daroczii - Egyéni nézet" guid="{CACC1C97-89A7-45AB-9A6B-D4D3CC1E0A9B}" mergeInterval="0" personalView="1" maximized="1" windowWidth="1276" windowHeight="799" activeSheetId="1"/>
    <customWorkbookView name="Palt - Egyéni nézet" guid="{72D45AD9-A32A-4ABC-A79D-A03307B57331}" mergeInterval="0" personalView="1" maximized="1" windowWidth="1276" windowHeight="807" activeSheetId="1"/>
    <customWorkbookView name="JaniL - Egyéni nézet" guid="{FB7480FB-C5DA-4287-9DC7-2E3E1570C76F}" mergeInterval="0" personalView="1" maximized="1" windowWidth="1268" windowHeight="826" activeSheetId="1"/>
  </customWorkbookViews>
</workbook>
</file>

<file path=xl/calcChain.xml><?xml version="1.0" encoding="utf-8"?>
<calcChain xmlns="http://schemas.openxmlformats.org/spreadsheetml/2006/main">
  <c r="I5" i="11" l="1"/>
  <c r="I6" i="11"/>
  <c r="I7" i="11"/>
  <c r="I4" i="11"/>
  <c r="I8" i="48"/>
  <c r="I5" i="48"/>
  <c r="I38" i="56"/>
  <c r="I16" i="38"/>
  <c r="I8" i="11" l="1"/>
  <c r="K12" i="39"/>
  <c r="L12" i="39"/>
  <c r="L37" i="56"/>
  <c r="K37" i="56"/>
  <c r="J37" i="56"/>
  <c r="I37" i="56"/>
  <c r="I35" i="56"/>
  <c r="J35" i="56"/>
  <c r="K35" i="56"/>
  <c r="L35" i="56"/>
  <c r="L34" i="56"/>
  <c r="K34" i="56"/>
  <c r="J34" i="56"/>
  <c r="I34" i="56"/>
  <c r="I31" i="56"/>
  <c r="J31" i="56"/>
  <c r="K31" i="56"/>
  <c r="L31" i="56"/>
  <c r="I32" i="56"/>
  <c r="J32" i="56"/>
  <c r="K32" i="56"/>
  <c r="L32" i="56"/>
  <c r="L30" i="56"/>
  <c r="K30" i="56"/>
  <c r="J30" i="56"/>
  <c r="I30" i="56"/>
  <c r="L27" i="56"/>
  <c r="K27" i="56"/>
  <c r="J27" i="56"/>
  <c r="I27" i="56"/>
  <c r="L25" i="56"/>
  <c r="K25" i="56"/>
  <c r="J25" i="56"/>
  <c r="I25" i="56"/>
  <c r="L24" i="56"/>
  <c r="K24" i="56"/>
  <c r="J24" i="56"/>
  <c r="I24" i="56"/>
  <c r="L22" i="56"/>
  <c r="K22" i="56"/>
  <c r="J22" i="56"/>
  <c r="I22" i="56"/>
  <c r="L21" i="56"/>
  <c r="K21" i="56"/>
  <c r="J21" i="56"/>
  <c r="I21" i="56"/>
  <c r="L18" i="56"/>
  <c r="K18" i="56"/>
  <c r="J18" i="56"/>
  <c r="I18" i="56"/>
  <c r="L16" i="56"/>
  <c r="K16" i="56"/>
  <c r="J16" i="56"/>
  <c r="I16" i="56"/>
  <c r="L15" i="56"/>
  <c r="K15" i="56"/>
  <c r="J15" i="56"/>
  <c r="I15" i="56"/>
  <c r="L12" i="56"/>
  <c r="K12" i="56"/>
  <c r="J12" i="56"/>
  <c r="I12" i="56"/>
  <c r="L11" i="56"/>
  <c r="K11" i="56"/>
  <c r="J11" i="56"/>
  <c r="I11" i="56"/>
  <c r="L9" i="56"/>
  <c r="K9" i="56"/>
  <c r="J9" i="56"/>
  <c r="I9" i="56"/>
  <c r="L8" i="56"/>
  <c r="K8" i="56"/>
  <c r="J8" i="56"/>
  <c r="I8" i="56"/>
  <c r="K42" i="55"/>
  <c r="I7" i="48"/>
  <c r="I41" i="49"/>
  <c r="J41" i="49"/>
  <c r="L41" i="49"/>
  <c r="K41" i="49"/>
  <c r="I37" i="49"/>
  <c r="J37" i="49"/>
  <c r="K37" i="49"/>
  <c r="L37" i="49"/>
  <c r="I38" i="49"/>
  <c r="J38" i="49"/>
  <c r="K38" i="49"/>
  <c r="L38" i="49"/>
  <c r="I39" i="49"/>
  <c r="J39" i="49"/>
  <c r="K39" i="49"/>
  <c r="L39" i="49"/>
  <c r="I40" i="49"/>
  <c r="J40" i="49"/>
  <c r="K40" i="49"/>
  <c r="L40" i="49"/>
  <c r="L36" i="49"/>
  <c r="K36" i="49"/>
  <c r="J36" i="49"/>
  <c r="I36" i="49"/>
  <c r="L35" i="49"/>
  <c r="K35" i="49"/>
  <c r="J35" i="49"/>
  <c r="I35" i="49"/>
  <c r="L33" i="49"/>
  <c r="K33" i="49"/>
  <c r="J33" i="49"/>
  <c r="I33" i="49"/>
  <c r="L32" i="49"/>
  <c r="K32" i="49"/>
  <c r="J32" i="49"/>
  <c r="I32" i="49"/>
  <c r="I30" i="49"/>
  <c r="J30" i="49"/>
  <c r="K30" i="49"/>
  <c r="L30" i="49"/>
  <c r="L29" i="49"/>
  <c r="K29" i="49"/>
  <c r="J29" i="49"/>
  <c r="I29" i="49"/>
  <c r="I24" i="49"/>
  <c r="J24" i="49"/>
  <c r="K24" i="49"/>
  <c r="L24" i="49"/>
  <c r="I25" i="49"/>
  <c r="J25" i="49"/>
  <c r="K25" i="49"/>
  <c r="L25" i="49"/>
  <c r="I26" i="49"/>
  <c r="J26" i="49"/>
  <c r="K26" i="49"/>
  <c r="L26" i="49"/>
  <c r="L23" i="49"/>
  <c r="K23" i="49"/>
  <c r="J23" i="49"/>
  <c r="I23" i="49"/>
  <c r="L20" i="49"/>
  <c r="K20" i="49"/>
  <c r="J20" i="49"/>
  <c r="I20" i="49"/>
  <c r="I17" i="49"/>
  <c r="J17" i="49"/>
  <c r="K17" i="49"/>
  <c r="L17" i="49"/>
  <c r="L16" i="49"/>
  <c r="K16" i="49"/>
  <c r="J16" i="49"/>
  <c r="I16" i="49"/>
  <c r="L12" i="49"/>
  <c r="K12" i="49"/>
  <c r="J12" i="49"/>
  <c r="I12" i="49"/>
  <c r="L10" i="49"/>
  <c r="K10" i="49"/>
  <c r="J10" i="49"/>
  <c r="I10" i="49"/>
  <c r="L7" i="49"/>
  <c r="K7" i="49"/>
  <c r="J7" i="49"/>
  <c r="I7" i="49"/>
  <c r="I51" i="50"/>
  <c r="J51" i="50"/>
  <c r="K51" i="50"/>
  <c r="L51" i="50"/>
  <c r="I52" i="50"/>
  <c r="J52" i="50"/>
  <c r="K52" i="50"/>
  <c r="L52" i="50"/>
  <c r="I53" i="50"/>
  <c r="J53" i="50"/>
  <c r="K53" i="50"/>
  <c r="L53" i="50"/>
  <c r="L50" i="50"/>
  <c r="K50" i="50"/>
  <c r="J50" i="50"/>
  <c r="I50" i="50"/>
  <c r="L48" i="50"/>
  <c r="K48" i="50"/>
  <c r="J48" i="50"/>
  <c r="I48" i="50"/>
  <c r="I43" i="50"/>
  <c r="J43" i="50"/>
  <c r="K43" i="50"/>
  <c r="L43" i="50"/>
  <c r="I44" i="50"/>
  <c r="J44" i="50"/>
  <c r="K44" i="50"/>
  <c r="L44" i="50"/>
  <c r="I45" i="50"/>
  <c r="J45" i="50"/>
  <c r="K45" i="50"/>
  <c r="L45" i="50"/>
  <c r="L42" i="50"/>
  <c r="K42" i="50"/>
  <c r="J42" i="50"/>
  <c r="I42" i="50"/>
  <c r="L41" i="50"/>
  <c r="K41" i="50"/>
  <c r="J41" i="50"/>
  <c r="I41" i="50"/>
  <c r="L39" i="50"/>
  <c r="K39" i="50"/>
  <c r="J39" i="50"/>
  <c r="I39" i="50"/>
  <c r="L38" i="50"/>
  <c r="K38" i="50"/>
  <c r="J38" i="50"/>
  <c r="I38" i="50"/>
  <c r="I35" i="50"/>
  <c r="J35" i="50"/>
  <c r="K35" i="50"/>
  <c r="L35" i="50"/>
  <c r="I36" i="50"/>
  <c r="J36" i="50"/>
  <c r="K36" i="50"/>
  <c r="L36" i="50"/>
  <c r="L34" i="50"/>
  <c r="K34" i="50"/>
  <c r="J34" i="50"/>
  <c r="I34" i="50"/>
  <c r="I29" i="50"/>
  <c r="J29" i="50"/>
  <c r="K29" i="50"/>
  <c r="L29" i="50"/>
  <c r="I30" i="50"/>
  <c r="J30" i="50"/>
  <c r="K30" i="50"/>
  <c r="L30" i="50"/>
  <c r="I31" i="50"/>
  <c r="J31" i="50"/>
  <c r="K31" i="50"/>
  <c r="L31" i="50"/>
  <c r="L28" i="50"/>
  <c r="K28" i="50"/>
  <c r="J28" i="50"/>
  <c r="I28" i="50"/>
  <c r="L25" i="50"/>
  <c r="K25" i="50"/>
  <c r="J25" i="50"/>
  <c r="I25" i="50"/>
  <c r="L22" i="50"/>
  <c r="K22" i="50"/>
  <c r="J22" i="50"/>
  <c r="I22" i="50"/>
  <c r="L21" i="50"/>
  <c r="K21" i="50"/>
  <c r="J21" i="50"/>
  <c r="I21" i="50"/>
  <c r="L18" i="50"/>
  <c r="K18" i="50"/>
  <c r="J18" i="50"/>
  <c r="I18" i="50"/>
  <c r="I15" i="50"/>
  <c r="J15" i="50"/>
  <c r="K15" i="50"/>
  <c r="L15" i="50"/>
  <c r="L14" i="50"/>
  <c r="K14" i="50"/>
  <c r="J14" i="50"/>
  <c r="I14" i="50"/>
  <c r="L10" i="50"/>
  <c r="K10" i="50"/>
  <c r="J10" i="50"/>
  <c r="I10" i="50"/>
  <c r="L8" i="50"/>
  <c r="K8" i="50"/>
  <c r="J8" i="50"/>
  <c r="I8" i="50"/>
  <c r="L7" i="50"/>
  <c r="L54" i="50" s="1"/>
  <c r="K7" i="50"/>
  <c r="J7" i="50"/>
  <c r="J54" i="50" s="1"/>
  <c r="I7" i="50"/>
  <c r="J15" i="27"/>
  <c r="K15" i="27"/>
  <c r="L15" i="27"/>
  <c r="I15" i="27"/>
  <c r="I13" i="27"/>
  <c r="J13" i="27"/>
  <c r="K13" i="27"/>
  <c r="L13" i="27"/>
  <c r="I14" i="27"/>
  <c r="J14" i="27"/>
  <c r="K14" i="27"/>
  <c r="L14" i="27"/>
  <c r="L12" i="27"/>
  <c r="K12" i="27"/>
  <c r="J12" i="27"/>
  <c r="I12" i="27"/>
  <c r="J9" i="27"/>
  <c r="L10" i="27"/>
  <c r="K10" i="27"/>
  <c r="J10" i="27"/>
  <c r="I10" i="27"/>
  <c r="L9" i="27"/>
  <c r="K9" i="27"/>
  <c r="I9" i="27"/>
  <c r="I7" i="27"/>
  <c r="J7" i="27"/>
  <c r="K7" i="27"/>
  <c r="L7" i="27"/>
  <c r="L6" i="27"/>
  <c r="K6" i="27"/>
  <c r="J6" i="27"/>
  <c r="I6" i="27"/>
  <c r="J8" i="28"/>
  <c r="K8" i="28"/>
  <c r="L8" i="28"/>
  <c r="I8" i="28"/>
  <c r="I7" i="28"/>
  <c r="J7" i="28"/>
  <c r="K7" i="28"/>
  <c r="L7" i="28"/>
  <c r="L6" i="28"/>
  <c r="K6" i="28"/>
  <c r="J6" i="28"/>
  <c r="I6" i="28"/>
  <c r="J8" i="29"/>
  <c r="K8" i="29"/>
  <c r="L8" i="29"/>
  <c r="I8" i="29"/>
  <c r="I7" i="29"/>
  <c r="J7" i="29"/>
  <c r="K7" i="29"/>
  <c r="L7" i="29"/>
  <c r="L6" i="29"/>
  <c r="K6" i="29"/>
  <c r="J6" i="29"/>
  <c r="I6" i="29"/>
  <c r="I8" i="15"/>
  <c r="J8" i="15"/>
  <c r="K8" i="15"/>
  <c r="L8" i="15"/>
  <c r="I9" i="15"/>
  <c r="J9" i="15"/>
  <c r="K9" i="15"/>
  <c r="L9" i="15"/>
  <c r="I10" i="15"/>
  <c r="J10" i="15"/>
  <c r="K10" i="15"/>
  <c r="L10" i="15"/>
  <c r="I12" i="15"/>
  <c r="J12" i="15"/>
  <c r="K12" i="15"/>
  <c r="L12" i="15"/>
  <c r="I13" i="15"/>
  <c r="J13" i="15"/>
  <c r="K13" i="15"/>
  <c r="L13" i="15"/>
  <c r="I14" i="15"/>
  <c r="J14" i="15"/>
  <c r="K14" i="15"/>
  <c r="L14" i="15"/>
  <c r="I15" i="15"/>
  <c r="J15" i="15"/>
  <c r="K15" i="15"/>
  <c r="L15" i="15"/>
  <c r="I16" i="15"/>
  <c r="J16" i="15"/>
  <c r="K16" i="15"/>
  <c r="L16" i="15"/>
  <c r="I17" i="15"/>
  <c r="J17" i="15"/>
  <c r="K17" i="15"/>
  <c r="L17" i="15"/>
  <c r="I18" i="15"/>
  <c r="J18" i="15"/>
  <c r="K18" i="15"/>
  <c r="L18" i="15"/>
  <c r="I19" i="15"/>
  <c r="J19" i="15"/>
  <c r="K19" i="15"/>
  <c r="L19" i="15"/>
  <c r="I21" i="15"/>
  <c r="J21" i="15"/>
  <c r="K21" i="15"/>
  <c r="L21" i="15"/>
  <c r="I22" i="15"/>
  <c r="J22" i="15"/>
  <c r="K22" i="15"/>
  <c r="L22" i="15"/>
  <c r="I23" i="15"/>
  <c r="J23" i="15"/>
  <c r="K23" i="15"/>
  <c r="L23" i="15"/>
  <c r="I25" i="15"/>
  <c r="J25" i="15"/>
  <c r="K25" i="15"/>
  <c r="L25" i="15"/>
  <c r="I26" i="15"/>
  <c r="J26" i="15"/>
  <c r="K26" i="15"/>
  <c r="L26" i="15"/>
  <c r="I27" i="15"/>
  <c r="J27" i="15"/>
  <c r="K27" i="15"/>
  <c r="L27" i="15"/>
  <c r="I28" i="15"/>
  <c r="J28" i="15"/>
  <c r="K28" i="15"/>
  <c r="L28" i="15"/>
  <c r="I29" i="15"/>
  <c r="J29" i="15"/>
  <c r="K29" i="15"/>
  <c r="L29" i="15"/>
  <c r="I30" i="15"/>
  <c r="J30" i="15"/>
  <c r="K30" i="15"/>
  <c r="L30" i="15"/>
  <c r="I32" i="15"/>
  <c r="J32" i="15"/>
  <c r="K32" i="15"/>
  <c r="L32" i="15"/>
  <c r="I33" i="15"/>
  <c r="J33" i="15"/>
  <c r="K33" i="15"/>
  <c r="L33" i="15"/>
  <c r="L5" i="15"/>
  <c r="K5" i="15"/>
  <c r="K34" i="15" s="1"/>
  <c r="K11" i="39" s="1"/>
  <c r="J5" i="15"/>
  <c r="J34" i="15" s="1"/>
  <c r="J11" i="39" s="1"/>
  <c r="I5" i="15"/>
  <c r="I34" i="15" s="1"/>
  <c r="L20" i="16"/>
  <c r="I7" i="16"/>
  <c r="I20" i="16" s="1"/>
  <c r="J7" i="16"/>
  <c r="J20" i="16" s="1"/>
  <c r="K7" i="16"/>
  <c r="K20" i="16" s="1"/>
  <c r="L7" i="16"/>
  <c r="I8" i="16"/>
  <c r="J8" i="16"/>
  <c r="K8" i="16"/>
  <c r="L8" i="16"/>
  <c r="I9" i="16"/>
  <c r="J9" i="16"/>
  <c r="K9" i="16"/>
  <c r="L9" i="16"/>
  <c r="I10" i="16"/>
  <c r="J10" i="16"/>
  <c r="K10" i="16"/>
  <c r="L10" i="16"/>
  <c r="I12" i="16"/>
  <c r="J12" i="16"/>
  <c r="K12" i="16"/>
  <c r="L12" i="16"/>
  <c r="I13" i="16"/>
  <c r="J13" i="16"/>
  <c r="K13" i="16"/>
  <c r="L13" i="16"/>
  <c r="I15" i="16"/>
  <c r="J15" i="16"/>
  <c r="K15" i="16"/>
  <c r="L15" i="16"/>
  <c r="I16" i="16"/>
  <c r="J16" i="16"/>
  <c r="K16" i="16"/>
  <c r="L16" i="16"/>
  <c r="I17" i="16"/>
  <c r="J17" i="16"/>
  <c r="K17" i="16"/>
  <c r="L17" i="16"/>
  <c r="I19" i="16"/>
  <c r="J19" i="16"/>
  <c r="K19" i="16"/>
  <c r="L19" i="16"/>
  <c r="L6" i="16"/>
  <c r="K6" i="16"/>
  <c r="J6" i="16"/>
  <c r="I6" i="16"/>
  <c r="J25" i="17"/>
  <c r="L24" i="17"/>
  <c r="L22" i="17"/>
  <c r="L21" i="17"/>
  <c r="L20" i="17"/>
  <c r="L19" i="17"/>
  <c r="L17" i="17"/>
  <c r="L16" i="17"/>
  <c r="L14" i="17"/>
  <c r="L13" i="17"/>
  <c r="L12" i="17"/>
  <c r="L11" i="17"/>
  <c r="L10" i="17"/>
  <c r="L9" i="17"/>
  <c r="L8" i="17"/>
  <c r="L7" i="17"/>
  <c r="L6" i="17"/>
  <c r="J7" i="17"/>
  <c r="K7" i="17"/>
  <c r="J8" i="17"/>
  <c r="K8" i="17"/>
  <c r="J9" i="17"/>
  <c r="K9" i="17"/>
  <c r="J10" i="17"/>
  <c r="K10" i="17"/>
  <c r="J11" i="17"/>
  <c r="K11" i="17"/>
  <c r="J12" i="17"/>
  <c r="K12" i="17"/>
  <c r="J13" i="17"/>
  <c r="K13" i="17"/>
  <c r="J14" i="17"/>
  <c r="K14" i="17"/>
  <c r="J16" i="17"/>
  <c r="K16" i="17"/>
  <c r="J17" i="17"/>
  <c r="K17" i="17"/>
  <c r="J19" i="17"/>
  <c r="K19" i="17"/>
  <c r="J20" i="17"/>
  <c r="K20" i="17"/>
  <c r="J21" i="17"/>
  <c r="K21" i="17"/>
  <c r="J22" i="17"/>
  <c r="K22" i="17"/>
  <c r="J24" i="17"/>
  <c r="K24" i="17"/>
  <c r="K6" i="17"/>
  <c r="J6" i="17"/>
  <c r="I6" i="17"/>
  <c r="L27" i="58"/>
  <c r="L28" i="58"/>
  <c r="L29" i="58"/>
  <c r="L26" i="58"/>
  <c r="L19" i="58"/>
  <c r="L20" i="58"/>
  <c r="L21" i="58"/>
  <c r="L22" i="58"/>
  <c r="L23" i="58"/>
  <c r="L24" i="58"/>
  <c r="L18" i="58"/>
  <c r="L13" i="58"/>
  <c r="L14" i="58"/>
  <c r="L15" i="58"/>
  <c r="L12" i="58"/>
  <c r="L7" i="58"/>
  <c r="K27" i="58"/>
  <c r="K28" i="58"/>
  <c r="K29" i="58"/>
  <c r="K26" i="58"/>
  <c r="K19" i="58"/>
  <c r="K20" i="58"/>
  <c r="K21" i="58"/>
  <c r="K22" i="58"/>
  <c r="K23" i="58"/>
  <c r="K24" i="58"/>
  <c r="K18" i="58"/>
  <c r="K15" i="58"/>
  <c r="K13" i="58"/>
  <c r="K14" i="58"/>
  <c r="K12" i="58"/>
  <c r="K7" i="58"/>
  <c r="J27" i="58"/>
  <c r="J28" i="58"/>
  <c r="J29" i="58"/>
  <c r="J26" i="58"/>
  <c r="J19" i="58"/>
  <c r="J20" i="58"/>
  <c r="J21" i="58"/>
  <c r="J22" i="58"/>
  <c r="J23" i="58"/>
  <c r="J24" i="58"/>
  <c r="J18" i="58"/>
  <c r="J13" i="58"/>
  <c r="J14" i="58"/>
  <c r="J15" i="58"/>
  <c r="J12" i="58"/>
  <c r="J7" i="58"/>
  <c r="I29" i="58"/>
  <c r="I28" i="58"/>
  <c r="I27" i="58"/>
  <c r="I26" i="58"/>
  <c r="I24" i="58"/>
  <c r="I23" i="58"/>
  <c r="I22" i="58"/>
  <c r="I21" i="58"/>
  <c r="I20" i="58"/>
  <c r="I19" i="58"/>
  <c r="I18" i="58"/>
  <c r="I15" i="58"/>
  <c r="I14" i="58"/>
  <c r="I13" i="58"/>
  <c r="I12" i="58"/>
  <c r="I30" i="58" s="1"/>
  <c r="I12" i="39" s="1"/>
  <c r="I7" i="58"/>
  <c r="I25" i="17"/>
  <c r="K54" i="50" l="1"/>
  <c r="L38" i="56"/>
  <c r="K38" i="56"/>
  <c r="J38" i="56"/>
  <c r="L34" i="15"/>
  <c r="L11" i="39" s="1"/>
  <c r="L25" i="17"/>
  <c r="K25" i="17"/>
  <c r="L30" i="58"/>
  <c r="K30" i="58"/>
  <c r="J30" i="58"/>
  <c r="J12" i="39" s="1"/>
  <c r="L8" i="57" l="1"/>
  <c r="L10" i="57"/>
  <c r="L14" i="57"/>
  <c r="L15" i="57"/>
  <c r="L22" i="57"/>
  <c r="L23" i="57"/>
  <c r="L24" i="57"/>
  <c r="L27" i="57"/>
  <c r="L31" i="57"/>
  <c r="L32" i="57"/>
  <c r="L34" i="57"/>
  <c r="L35" i="57"/>
  <c r="L38" i="57"/>
  <c r="L39" i="57"/>
  <c r="L41" i="57"/>
  <c r="L45" i="57"/>
  <c r="L49" i="57"/>
  <c r="L50" i="57"/>
  <c r="L51" i="57"/>
  <c r="L52" i="57"/>
  <c r="L53" i="57"/>
  <c r="L54" i="57"/>
  <c r="L55" i="57"/>
  <c r="L56" i="57"/>
  <c r="L57" i="57"/>
  <c r="L63" i="57"/>
  <c r="L64" i="57"/>
  <c r="L69" i="57"/>
  <c r="L70" i="57"/>
  <c r="L71" i="57"/>
  <c r="L73" i="57"/>
  <c r="L74" i="57"/>
  <c r="L75" i="57"/>
  <c r="L77" i="57"/>
  <c r="L78" i="57"/>
  <c r="L79" i="57"/>
  <c r="L81" i="57"/>
  <c r="L82" i="57"/>
  <c r="L83" i="57"/>
  <c r="L84" i="57"/>
  <c r="L85" i="57"/>
  <c r="L87" i="57"/>
  <c r="L88" i="57"/>
  <c r="L91" i="57"/>
  <c r="L94" i="57"/>
  <c r="L95" i="57"/>
  <c r="L96" i="57"/>
  <c r="L97" i="57"/>
  <c r="L98" i="57"/>
  <c r="L99" i="57"/>
  <c r="L100" i="57"/>
  <c r="L102" i="57"/>
  <c r="L105" i="57"/>
  <c r="L106" i="57"/>
  <c r="L108" i="57"/>
  <c r="L109" i="57"/>
  <c r="L111" i="57"/>
  <c r="L112" i="57"/>
  <c r="L113" i="57"/>
  <c r="L114" i="57"/>
  <c r="L115" i="57"/>
  <c r="L117" i="57"/>
  <c r="L118" i="57"/>
  <c r="L119" i="57"/>
  <c r="L120" i="57"/>
  <c r="L122" i="57"/>
  <c r="L123" i="57"/>
  <c r="L124" i="57"/>
  <c r="L125" i="57"/>
  <c r="L126" i="57"/>
  <c r="L127" i="57"/>
  <c r="L128" i="57"/>
  <c r="L129" i="57"/>
  <c r="L130" i="57"/>
  <c r="L131" i="57"/>
  <c r="L132" i="57"/>
  <c r="L133" i="57"/>
  <c r="L7" i="57"/>
  <c r="K8" i="57"/>
  <c r="K10" i="57"/>
  <c r="K15" i="57"/>
  <c r="K22" i="57"/>
  <c r="K23" i="57"/>
  <c r="K24" i="57"/>
  <c r="K27" i="57"/>
  <c r="K30" i="57"/>
  <c r="K31" i="57"/>
  <c r="K32" i="57"/>
  <c r="K33" i="57"/>
  <c r="K34" i="57"/>
  <c r="K35" i="57"/>
  <c r="K38" i="57"/>
  <c r="K39" i="57"/>
  <c r="K41" i="57"/>
  <c r="K45" i="57"/>
  <c r="K49" i="57"/>
  <c r="K50" i="57"/>
  <c r="K51" i="57"/>
  <c r="K52" i="57"/>
  <c r="K53" i="57"/>
  <c r="K54" i="57"/>
  <c r="K55" i="57"/>
  <c r="K56" i="57"/>
  <c r="K57" i="57"/>
  <c r="K63" i="57"/>
  <c r="K64" i="57"/>
  <c r="K69" i="57"/>
  <c r="K70" i="57"/>
  <c r="K71" i="57"/>
  <c r="K72" i="57"/>
  <c r="K73" i="57"/>
  <c r="K74" i="57"/>
  <c r="K75" i="57"/>
  <c r="K77" i="57"/>
  <c r="K78" i="57"/>
  <c r="K79" i="57"/>
  <c r="K81" i="57"/>
  <c r="K82" i="57"/>
  <c r="K83" i="57"/>
  <c r="K84" i="57"/>
  <c r="K85" i="57"/>
  <c r="K87" i="57"/>
  <c r="K88" i="57"/>
  <c r="K91" i="57"/>
  <c r="K94" i="57"/>
  <c r="K95" i="57"/>
  <c r="K96" i="57"/>
  <c r="K97" i="57"/>
  <c r="K98" i="57"/>
  <c r="K99" i="57"/>
  <c r="K100" i="57"/>
  <c r="K102" i="57"/>
  <c r="K105" i="57"/>
  <c r="K106" i="57"/>
  <c r="K108" i="57"/>
  <c r="K109" i="57"/>
  <c r="K111" i="57"/>
  <c r="K112" i="57"/>
  <c r="K113" i="57"/>
  <c r="K114" i="57"/>
  <c r="K115" i="57"/>
  <c r="K117" i="57"/>
  <c r="K118" i="57"/>
  <c r="K119" i="57"/>
  <c r="K120" i="57"/>
  <c r="K122" i="57"/>
  <c r="K123" i="57"/>
  <c r="K124" i="57"/>
  <c r="K125" i="57"/>
  <c r="K126" i="57"/>
  <c r="K127" i="57"/>
  <c r="K128" i="57"/>
  <c r="K129" i="57"/>
  <c r="K130" i="57"/>
  <c r="K131" i="57"/>
  <c r="K132" i="57"/>
  <c r="K133" i="57"/>
  <c r="K7" i="57"/>
  <c r="J8" i="57"/>
  <c r="J10" i="57"/>
  <c r="J14" i="57"/>
  <c r="J22" i="57"/>
  <c r="J23" i="57"/>
  <c r="J24" i="57"/>
  <c r="J27" i="57"/>
  <c r="J30" i="57"/>
  <c r="J33" i="57"/>
  <c r="J34" i="57"/>
  <c r="J35" i="57"/>
  <c r="J38" i="57"/>
  <c r="J39" i="57"/>
  <c r="J41" i="57"/>
  <c r="J45" i="57"/>
  <c r="J49" i="57"/>
  <c r="J50" i="57"/>
  <c r="J51" i="57"/>
  <c r="J52" i="57"/>
  <c r="J53" i="57"/>
  <c r="J54" i="57"/>
  <c r="J55" i="57"/>
  <c r="J56" i="57"/>
  <c r="J57" i="57"/>
  <c r="J63" i="57"/>
  <c r="J64" i="57"/>
  <c r="J69" i="57"/>
  <c r="J70" i="57"/>
  <c r="J71" i="57"/>
  <c r="J73" i="57"/>
  <c r="J74" i="57"/>
  <c r="J77" i="57"/>
  <c r="J78" i="57"/>
  <c r="J79" i="57"/>
  <c r="J81" i="57"/>
  <c r="J82" i="57"/>
  <c r="J83" i="57"/>
  <c r="J84" i="57"/>
  <c r="J85" i="57"/>
  <c r="J87" i="57"/>
  <c r="J88" i="57"/>
  <c r="J91" i="57"/>
  <c r="J94" i="57"/>
  <c r="J95" i="57"/>
  <c r="J96" i="57"/>
  <c r="J97" i="57"/>
  <c r="J98" i="57"/>
  <c r="J99" i="57"/>
  <c r="J100" i="57"/>
  <c r="J102" i="57"/>
  <c r="J105" i="57"/>
  <c r="J106" i="57"/>
  <c r="J108" i="57"/>
  <c r="J109" i="57"/>
  <c r="J111" i="57"/>
  <c r="J112" i="57"/>
  <c r="J113" i="57"/>
  <c r="J114" i="57"/>
  <c r="J115" i="57"/>
  <c r="J117" i="57"/>
  <c r="J118" i="57"/>
  <c r="J119" i="57"/>
  <c r="J120" i="57"/>
  <c r="J122" i="57"/>
  <c r="J123" i="57"/>
  <c r="J124" i="57"/>
  <c r="J125" i="57"/>
  <c r="J126" i="57"/>
  <c r="J127" i="57"/>
  <c r="J128" i="57"/>
  <c r="J129" i="57"/>
  <c r="J130" i="57"/>
  <c r="J131" i="57"/>
  <c r="J132" i="57"/>
  <c r="J133" i="57"/>
  <c r="J7" i="57"/>
  <c r="I23" i="57"/>
  <c r="I24" i="57"/>
  <c r="I27" i="57"/>
  <c r="I30" i="57"/>
  <c r="I31" i="57"/>
  <c r="I32" i="57"/>
  <c r="I33" i="57"/>
  <c r="I34" i="57"/>
  <c r="I35" i="57"/>
  <c r="I38" i="57"/>
  <c r="I39" i="57"/>
  <c r="I41" i="57"/>
  <c r="I49" i="57"/>
  <c r="I50" i="57"/>
  <c r="I51" i="57"/>
  <c r="I52" i="57"/>
  <c r="I53" i="57"/>
  <c r="I54" i="57"/>
  <c r="I55" i="57"/>
  <c r="I56" i="57"/>
  <c r="I57" i="57"/>
  <c r="I69" i="57"/>
  <c r="I70" i="57"/>
  <c r="I71" i="57"/>
  <c r="I73" i="57"/>
  <c r="I74" i="57"/>
  <c r="I75" i="57"/>
  <c r="I77" i="57"/>
  <c r="I78" i="57"/>
  <c r="I79" i="57"/>
  <c r="I81" i="57"/>
  <c r="I82" i="57"/>
  <c r="I83" i="57"/>
  <c r="I84" i="57"/>
  <c r="I85" i="57"/>
  <c r="I87" i="57"/>
  <c r="I88" i="57"/>
  <c r="I91" i="57"/>
  <c r="I94" i="57"/>
  <c r="I95" i="57"/>
  <c r="I96" i="57"/>
  <c r="I97" i="57"/>
  <c r="I98" i="57"/>
  <c r="I99" i="57"/>
  <c r="I100" i="57"/>
  <c r="I102" i="57"/>
  <c r="I105" i="57"/>
  <c r="I106" i="57"/>
  <c r="I108" i="57"/>
  <c r="I109" i="57"/>
  <c r="I111" i="57"/>
  <c r="I112" i="57"/>
  <c r="I113" i="57"/>
  <c r="I114" i="57"/>
  <c r="I115" i="57"/>
  <c r="I117" i="57"/>
  <c r="I118" i="57"/>
  <c r="I119" i="57"/>
  <c r="I120" i="57"/>
  <c r="I122" i="57"/>
  <c r="I123" i="57"/>
  <c r="I124" i="57"/>
  <c r="I125" i="57"/>
  <c r="I126" i="57"/>
  <c r="I127" i="57"/>
  <c r="I128" i="57"/>
  <c r="I129" i="57"/>
  <c r="I130" i="57"/>
  <c r="I131" i="57"/>
  <c r="I132" i="57"/>
  <c r="I133" i="57"/>
  <c r="I22" i="57"/>
  <c r="I14" i="57"/>
  <c r="I15" i="57"/>
  <c r="I10" i="57"/>
  <c r="I8" i="57"/>
  <c r="I7" i="57"/>
  <c r="J75" i="57"/>
  <c r="L72" i="57"/>
  <c r="I72" i="57"/>
  <c r="L68" i="57"/>
  <c r="K68" i="57"/>
  <c r="J68" i="57"/>
  <c r="I68" i="57"/>
  <c r="L67" i="57"/>
  <c r="K67" i="57"/>
  <c r="J67" i="57"/>
  <c r="I67" i="57"/>
  <c r="I64" i="57"/>
  <c r="I63" i="57"/>
  <c r="L62" i="57"/>
  <c r="K62" i="57"/>
  <c r="J62" i="57"/>
  <c r="I62" i="57"/>
  <c r="L61" i="57"/>
  <c r="K61" i="57"/>
  <c r="J61" i="57"/>
  <c r="I61" i="57"/>
  <c r="L60" i="57"/>
  <c r="K60" i="57"/>
  <c r="J60" i="57"/>
  <c r="I60" i="57"/>
  <c r="L59" i="57"/>
  <c r="K59" i="57"/>
  <c r="J59" i="57"/>
  <c r="I59" i="57"/>
  <c r="I45" i="57"/>
  <c r="L33" i="57"/>
  <c r="J32" i="57"/>
  <c r="J31" i="57"/>
  <c r="L30" i="57"/>
  <c r="L18" i="57"/>
  <c r="K18" i="57"/>
  <c r="J18" i="57"/>
  <c r="I18" i="57"/>
  <c r="J15" i="57"/>
  <c r="K14" i="57"/>
  <c r="L13" i="57"/>
  <c r="K13" i="57"/>
  <c r="J13" i="57"/>
  <c r="I13" i="57"/>
  <c r="I134" i="57" l="1"/>
  <c r="I5" i="39" s="1"/>
  <c r="J72" i="57"/>
  <c r="J134" i="57" s="1"/>
  <c r="J5" i="39" s="1"/>
  <c r="K134" i="57"/>
  <c r="K5" i="39" s="1"/>
  <c r="L134" i="57"/>
  <c r="L5" i="39" s="1"/>
  <c r="K9" i="39" l="1"/>
  <c r="J6" i="39"/>
  <c r="K6" i="39"/>
  <c r="I6" i="39"/>
  <c r="I4" i="39" l="1"/>
  <c r="J16" i="38"/>
  <c r="J4" i="39" s="1"/>
  <c r="L16" i="38"/>
  <c r="L4" i="39" s="1"/>
  <c r="L6" i="39"/>
  <c r="K16" i="38"/>
  <c r="K4" i="39" s="1"/>
  <c r="L7" i="55"/>
  <c r="L8" i="55"/>
  <c r="L9" i="55"/>
  <c r="L10" i="55"/>
  <c r="L11" i="55"/>
  <c r="L12" i="55"/>
  <c r="L13" i="55"/>
  <c r="L14" i="55"/>
  <c r="L15" i="55"/>
  <c r="L16" i="55"/>
  <c r="L17" i="55"/>
  <c r="L18" i="55"/>
  <c r="L19" i="55"/>
  <c r="L20" i="55"/>
  <c r="L22" i="55"/>
  <c r="L42" i="55" s="1"/>
  <c r="L9" i="39" s="1"/>
  <c r="L23" i="55"/>
  <c r="L24" i="55"/>
  <c r="L25" i="55"/>
  <c r="L26" i="55"/>
  <c r="L27" i="55"/>
  <c r="L28" i="55"/>
  <c r="L29" i="55"/>
  <c r="L30" i="55"/>
  <c r="L31" i="55"/>
  <c r="L32" i="55"/>
  <c r="L33" i="55"/>
  <c r="L34" i="55"/>
  <c r="L35" i="55"/>
  <c r="L36" i="55"/>
  <c r="L37" i="55"/>
  <c r="L38" i="55"/>
  <c r="L40" i="55"/>
  <c r="L41" i="55"/>
  <c r="L6" i="55"/>
  <c r="K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2" i="55"/>
  <c r="K23" i="55"/>
  <c r="K24" i="55"/>
  <c r="K25" i="55"/>
  <c r="K26" i="55"/>
  <c r="K27" i="55"/>
  <c r="K28" i="55"/>
  <c r="K29" i="55"/>
  <c r="K30" i="55"/>
  <c r="K31" i="55"/>
  <c r="K32" i="55"/>
  <c r="K33" i="55"/>
  <c r="K34" i="55"/>
  <c r="K35" i="55"/>
  <c r="K36" i="55"/>
  <c r="K37" i="55"/>
  <c r="K38" i="55"/>
  <c r="K40" i="55"/>
  <c r="K41" i="55"/>
  <c r="K6" i="55"/>
  <c r="J7" i="55"/>
  <c r="J8" i="55"/>
  <c r="J9" i="55"/>
  <c r="J10" i="55"/>
  <c r="J11" i="55"/>
  <c r="J12" i="55"/>
  <c r="J13" i="55"/>
  <c r="J14" i="55"/>
  <c r="J15" i="55"/>
  <c r="J16" i="55"/>
  <c r="J17" i="55"/>
  <c r="J18" i="55"/>
  <c r="J19" i="55"/>
  <c r="J20" i="55"/>
  <c r="J22" i="55"/>
  <c r="J23" i="55"/>
  <c r="J24" i="55"/>
  <c r="J25" i="55"/>
  <c r="J26" i="55"/>
  <c r="J27" i="55"/>
  <c r="J28" i="55"/>
  <c r="J29" i="55"/>
  <c r="J30" i="55"/>
  <c r="J31" i="55"/>
  <c r="J32" i="55"/>
  <c r="J33" i="55"/>
  <c r="J34" i="55"/>
  <c r="J35" i="55"/>
  <c r="J36" i="55"/>
  <c r="J37" i="55"/>
  <c r="J38" i="55"/>
  <c r="J40" i="55"/>
  <c r="J41" i="55"/>
  <c r="J6" i="55"/>
  <c r="J42" i="55" s="1"/>
  <c r="J9" i="39" s="1"/>
  <c r="I7" i="55"/>
  <c r="I8" i="55"/>
  <c r="I9" i="55"/>
  <c r="I10" i="55"/>
  <c r="I11" i="55"/>
  <c r="I12" i="55"/>
  <c r="I13" i="55"/>
  <c r="I14" i="55"/>
  <c r="I15" i="55"/>
  <c r="I16" i="55"/>
  <c r="I17" i="55"/>
  <c r="I18" i="55"/>
  <c r="I19" i="55"/>
  <c r="I20" i="55"/>
  <c r="I22" i="55"/>
  <c r="I23" i="55"/>
  <c r="I24" i="55"/>
  <c r="I25" i="55"/>
  <c r="I26" i="55"/>
  <c r="I27" i="55"/>
  <c r="I28" i="55"/>
  <c r="I29" i="55"/>
  <c r="I30" i="55"/>
  <c r="I31" i="55"/>
  <c r="I32" i="55"/>
  <c r="I33" i="55"/>
  <c r="I34" i="55"/>
  <c r="I35" i="55"/>
  <c r="I36" i="55"/>
  <c r="I37" i="55"/>
  <c r="I38" i="55"/>
  <c r="I40" i="55"/>
  <c r="I41" i="55"/>
  <c r="I6" i="55"/>
  <c r="I42" i="55" s="1"/>
  <c r="I9" i="39" s="1"/>
  <c r="L15" i="54" l="1"/>
  <c r="L16" i="54"/>
  <c r="L17" i="54"/>
  <c r="L18" i="54"/>
  <c r="L19" i="54"/>
  <c r="L20" i="54"/>
  <c r="L21" i="54"/>
  <c r="L22" i="54"/>
  <c r="L23" i="54"/>
  <c r="L24" i="54"/>
  <c r="L25" i="54"/>
  <c r="L26" i="54"/>
  <c r="L27" i="54" s="1"/>
  <c r="L8" i="39" s="1"/>
  <c r="L14" i="54"/>
  <c r="L12" i="54"/>
  <c r="L7" i="54"/>
  <c r="L8" i="54"/>
  <c r="L9" i="54"/>
  <c r="L10" i="54"/>
  <c r="L6" i="54"/>
  <c r="K15" i="54"/>
  <c r="K16" i="54"/>
  <c r="K17" i="54"/>
  <c r="K18" i="54"/>
  <c r="K19" i="54"/>
  <c r="K20" i="54"/>
  <c r="K21" i="54"/>
  <c r="K22" i="54"/>
  <c r="K23" i="54"/>
  <c r="K24" i="54"/>
  <c r="K25" i="54"/>
  <c r="K26" i="54"/>
  <c r="K27" i="54" s="1"/>
  <c r="K8" i="39" s="1"/>
  <c r="K14" i="54"/>
  <c r="K12" i="54"/>
  <c r="K7" i="54"/>
  <c r="K8" i="54"/>
  <c r="K9" i="54"/>
  <c r="K10" i="54"/>
  <c r="K6" i="54"/>
  <c r="J7" i="54"/>
  <c r="J8" i="54"/>
  <c r="J9" i="54"/>
  <c r="J10" i="54"/>
  <c r="J12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 s="1"/>
  <c r="J8" i="39" s="1"/>
  <c r="J6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 s="1"/>
  <c r="I8" i="39" s="1"/>
  <c r="I14" i="54"/>
  <c r="I12" i="54"/>
  <c r="I7" i="54"/>
  <c r="I8" i="54"/>
  <c r="I9" i="54"/>
  <c r="I10" i="54"/>
  <c r="I6" i="54"/>
  <c r="L7" i="39"/>
  <c r="J7" i="39"/>
  <c r="J13" i="39" s="1"/>
  <c r="K7" i="39"/>
  <c r="L10" i="39" l="1"/>
  <c r="L13" i="39" s="1"/>
  <c r="J10" i="39"/>
  <c r="K10" i="39" l="1"/>
  <c r="K13" i="39" l="1"/>
  <c r="I54" i="50"/>
  <c r="I7" i="39" s="1"/>
  <c r="I13" i="39" s="1"/>
  <c r="I24" i="17" l="1"/>
  <c r="I22" i="17"/>
  <c r="I21" i="17"/>
  <c r="I20" i="17"/>
  <c r="I19" i="17"/>
  <c r="I17" i="17"/>
  <c r="I16" i="17"/>
  <c r="I14" i="17"/>
  <c r="I13" i="17"/>
  <c r="I12" i="17"/>
  <c r="I11" i="17"/>
  <c r="I10" i="17"/>
  <c r="I9" i="17"/>
  <c r="I8" i="17"/>
  <c r="I7" i="17"/>
  <c r="I11" i="39" l="1"/>
  <c r="I10" i="39"/>
</calcChain>
</file>

<file path=xl/sharedStrings.xml><?xml version="1.0" encoding="utf-8"?>
<sst xmlns="http://schemas.openxmlformats.org/spreadsheetml/2006/main" count="1129" uniqueCount="490">
  <si>
    <t>Bontási, terület-előkészítési munkák</t>
  </si>
  <si>
    <t>Hidraulikus kötőanyagú pályaszerkezeti rétegek</t>
  </si>
  <si>
    <t>Pillér, oszlop</t>
  </si>
  <si>
    <t>Híd- és műtárgyépítéssel kapcsolatos bontási munkák és földmunkák</t>
  </si>
  <si>
    <t>Bontási munkák</t>
  </si>
  <si>
    <t>Pályaépítéssel kapcsolatos bontási munkák és vasúti földmunkák</t>
  </si>
  <si>
    <t>MEGNEVEZÉS</t>
  </si>
  <si>
    <t>MÉRTÉK-EGYSÉG</t>
  </si>
  <si>
    <t>ÁLTALÁNOS TÉTELEK</t>
  </si>
  <si>
    <t>000 000</t>
  </si>
  <si>
    <t>egység</t>
  </si>
  <si>
    <t>Visszatartó rendszerek és egyéb tartozékok</t>
  </si>
  <si>
    <t>Épületbontás</t>
  </si>
  <si>
    <t>NÖVÉNYTELEPÍTÉS, KÖRNYEZETVÉDELEM</t>
  </si>
  <si>
    <t>Kertépítészet</t>
  </si>
  <si>
    <t>Burkolatok</t>
  </si>
  <si>
    <t>Kerti és peron berendezések</t>
  </si>
  <si>
    <t>Pad elhelyezése peronon</t>
  </si>
  <si>
    <t>Szemétgyűjtő elhelyezése peronon</t>
  </si>
  <si>
    <t>vfm</t>
  </si>
  <si>
    <t>VASÚTÉPÍTÉS</t>
  </si>
  <si>
    <t>Vasúti felépítmény</t>
  </si>
  <si>
    <t>Vágányépítés zúzottkő ágyazattal</t>
  </si>
  <si>
    <t>Alsó ágyazat készítése</t>
  </si>
  <si>
    <t>Felső ágyazat készítése</t>
  </si>
  <si>
    <t>Nagygépes vágányépítés 54-es rendszerű</t>
  </si>
  <si>
    <t>Gépi vágánymérés</t>
  </si>
  <si>
    <t>vkm</t>
  </si>
  <si>
    <t>Nagygépes vágányszabályozás</t>
  </si>
  <si>
    <t>Sínek hegesztése mozgó ellenállás hegesztő géppel</t>
  </si>
  <si>
    <t>Sínek hegesztése AT technológiával</t>
  </si>
  <si>
    <t>Semleges hőmérséklet, munkahőmérséklet kialakítása</t>
  </si>
  <si>
    <t>Kitérőépítés zúzottkő ágyazat nélkül</t>
  </si>
  <si>
    <t>csop</t>
  </si>
  <si>
    <t>Alapozási munkák</t>
  </si>
  <si>
    <t>Mélyalapozás</t>
  </si>
  <si>
    <t>Résfal készítése</t>
  </si>
  <si>
    <t>Perontető építés</t>
  </si>
  <si>
    <t>Földmunkák perontető oszlopalaphoz</t>
  </si>
  <si>
    <t>Betonmunkák perontető oszlopalaphoz</t>
  </si>
  <si>
    <t>Vágányzáró földkúp bontása</t>
  </si>
  <si>
    <t>Biztonsági határjel, szelvénykő bontása</t>
  </si>
  <si>
    <t>Vágánymérleg bontása</t>
  </si>
  <si>
    <t>Peron burkolatának bontása</t>
  </si>
  <si>
    <t>Monolit és előregyártott vasbeton szerkezetek</t>
  </si>
  <si>
    <t>Vízelvezető földmeder földmunkavégzése</t>
  </si>
  <si>
    <t>Vízelvezető földmeder humuszolás, füvesítése</t>
  </si>
  <si>
    <t>Víz- és csatornavezetékek</t>
  </si>
  <si>
    <t xml:space="preserve">Föld kitermelés száraz munkagödörből </t>
  </si>
  <si>
    <t>Talajkezelés, töltésépítés előkészítés</t>
  </si>
  <si>
    <t>ELŐKÉSZÍTŐ- ÉS FÖLDMUNKÁK</t>
  </si>
  <si>
    <t>Árok, folyóka</t>
  </si>
  <si>
    <t>Tükör készítése alépítményi koronán</t>
  </si>
  <si>
    <t>Vasúti földmunka</t>
  </si>
  <si>
    <t>Irtás</t>
  </si>
  <si>
    <t>Bozót és cserje irtás</t>
  </si>
  <si>
    <t>Víztelenítés</t>
  </si>
  <si>
    <t>Távközlés összesen (7.1. Távközlés + 7.2. Távközlés peronaluljáró + 7.3. Távközlés gyalogos és kerékpáros aluljáró)</t>
  </si>
  <si>
    <t>7.1. TÁVKÖZLÉS</t>
  </si>
  <si>
    <t>7.2. TÁVKÖZLÉS PERONALULJÁRÓ</t>
  </si>
  <si>
    <t>7.3. TÁVKÖZLÉS GYALOGOS ÉS KERÉKPÁROS ALULJÁRÓ</t>
  </si>
  <si>
    <t>kg</t>
  </si>
  <si>
    <t>HÍD- ÉS MŰTÁRGYÉPÍTÉS</t>
  </si>
  <si>
    <t>Építés előkészítő munkák</t>
  </si>
  <si>
    <t xml:space="preserve">db </t>
  </si>
  <si>
    <t>Szivárgók bontása</t>
  </si>
  <si>
    <t>Felmenő szerkezet</t>
  </si>
  <si>
    <t>Szabadon álló vasbeton oszlop</t>
  </si>
  <si>
    <t>Felszerkezet</t>
  </si>
  <si>
    <t>Nagygépes kitérő szabályozás</t>
  </si>
  <si>
    <t>Pályatartozékok építése munkák</t>
  </si>
  <si>
    <t>Vágányzáró földkúp építése</t>
  </si>
  <si>
    <t>Életvédelmi kerítés építése</t>
  </si>
  <si>
    <t>Egyéb specifikus munkák</t>
  </si>
  <si>
    <t>Sín csiszolása</t>
  </si>
  <si>
    <t>Utasperon és perontetők</t>
  </si>
  <si>
    <t>Utasperon építési munkák</t>
  </si>
  <si>
    <t>Állomásnév táblák és utastájékoztató piktogramok</t>
  </si>
  <si>
    <t>Állomásnév táblák elhelyezése épületen, perontetőn, térvilágítási oszlopon</t>
  </si>
  <si>
    <t>Piktogram elhelyezése a személyforgalommal érintett létesítményeken</t>
  </si>
  <si>
    <t>Felsővezeték és áramellátás</t>
  </si>
  <si>
    <t>Felsővezeték építése</t>
  </si>
  <si>
    <t>Speciális acéloszlop állítása</t>
  </si>
  <si>
    <t>Kereszttartó sodrony felszerelése</t>
  </si>
  <si>
    <t>Tartószerkezet felszerelése</t>
  </si>
  <si>
    <t>Kereszt-felfüggesztési csomópont beépítése</t>
  </si>
  <si>
    <t>Feszítőmű felszerelés</t>
  </si>
  <si>
    <t>K100-as hosszlánc építése</t>
  </si>
  <si>
    <t>km</t>
  </si>
  <si>
    <t>K80-as hosszlánc építése</t>
  </si>
  <si>
    <t>Felsővezeték szabályozása</t>
  </si>
  <si>
    <t>Szakasz szigetelők beépítése</t>
  </si>
  <si>
    <t>Vonali táp, állomási megkerülő vezetékek, kapcsolóvezetékek építése</t>
  </si>
  <si>
    <t>Önhordó fényvezetőszálas kábel áthelyezése</t>
  </si>
  <si>
    <t>Földelő vezeték létesítése</t>
  </si>
  <si>
    <t>Felsővezetéki rendszer földelési és érintésvédelmi bekötéseinek elkészítése</t>
  </si>
  <si>
    <t>Felsővezeték egyéb kiegészítő munkák</t>
  </si>
  <si>
    <t>Acélszerkezetek, oszlopok festése</t>
  </si>
  <si>
    <t>Felsővezetéki táblák és jelzések</t>
  </si>
  <si>
    <t>Egyéb projekt specifikus munkák</t>
  </si>
  <si>
    <t>D55 rendszerű állomási biztosítóberendezés átalakítása</t>
  </si>
  <si>
    <t>Mászható akna elhelyezése szivárgóhoz</t>
  </si>
  <si>
    <t>Műanyag tisztítóakna elhelyezése szivárgóhoz</t>
  </si>
  <si>
    <t>REKULTIVÁCIÓ</t>
  </si>
  <si>
    <t>Területrendezés</t>
  </si>
  <si>
    <t>Vasúti Térvilágítás</t>
  </si>
  <si>
    <t xml:space="preserve">Térvilágítás bontási munkák </t>
  </si>
  <si>
    <t>Térvilágítási oszlop bontása 10 m-felett</t>
  </si>
  <si>
    <t>Műtárgy feltöltése sovány betonnal</t>
  </si>
  <si>
    <t>Foglaltság érzékelők telepítése</t>
  </si>
  <si>
    <t>Állomási jelfeladás kiépítése</t>
  </si>
  <si>
    <t xml:space="preserve">Ideiglenes távközlő berendezések </t>
  </si>
  <si>
    <t>Forgalomhoz szükséges feltételek biztosítása</t>
  </si>
  <si>
    <t>Távközlési hálózatok kiépítése</t>
  </si>
  <si>
    <t>Elkészült rendszer szabványossági és érintésvédelmi felülvizsgálata</t>
  </si>
  <si>
    <t>Személyfelvonó telepítése</t>
  </si>
  <si>
    <t>Kábelalépítmények</t>
  </si>
  <si>
    <t>Vágány bontása mezőben</t>
  </si>
  <si>
    <t>Vágánymérleg helye, vizsgálóakna bontás</t>
  </si>
  <si>
    <t>Peronburkolat építése kiselemes burkolatból</t>
  </si>
  <si>
    <t>Hossz-szivárgó</t>
  </si>
  <si>
    <t>Gyűjtővezeték</t>
  </si>
  <si>
    <t>Gravitációs rendszerű gyűjtőcsatorna</t>
  </si>
  <si>
    <t>Nyomott rendszerű gyűjtőcsatorna</t>
  </si>
  <si>
    <t>Humusz leszedés, felesleges humusz elszállításával</t>
  </si>
  <si>
    <t>Vízellátó vezetékek</t>
  </si>
  <si>
    <t>Gerincvezeték</t>
  </si>
  <si>
    <t>Csapadék csatorna</t>
  </si>
  <si>
    <t>Szennyvízcsatorna</t>
  </si>
  <si>
    <t>Kábelvégelzárók szerelése</t>
  </si>
  <si>
    <t>Szigeteltsín szekrények szerelése</t>
  </si>
  <si>
    <t>Kábelek szerelése (egyenes kötés készítése)</t>
  </si>
  <si>
    <t>Szigeteltsín csatlakozó vezetékek szerelése</t>
  </si>
  <si>
    <t>Utastájékoztató és utasításadó hanghálózat kültéri szerelvényei</t>
  </si>
  <si>
    <t>Hangszórótartó oszlop építése 2 db hangszóróval (HTO-4, HTO-6), szerelvényekkel</t>
  </si>
  <si>
    <t>EKB építése utasításadó hanghálózat hangszórótartó oszlopára</t>
  </si>
  <si>
    <t>Beton burkolat bontása járdán</t>
  </si>
  <si>
    <t>Felületképzések</t>
  </si>
  <si>
    <t>Festés belső betonfelületen aluljárónál</t>
  </si>
  <si>
    <t>Festés külső betonfelületen aluljárónál</t>
  </si>
  <si>
    <t>Új építés</t>
  </si>
  <si>
    <t>Bontás</t>
  </si>
  <si>
    <t>Vízrendezés</t>
  </si>
  <si>
    <t>Vízelvezető burkolt meder</t>
  </si>
  <si>
    <t>Mederburkolás gyephézagos lapburkolattal</t>
  </si>
  <si>
    <t>m</t>
  </si>
  <si>
    <t>db</t>
  </si>
  <si>
    <t>Szivárgók</t>
  </si>
  <si>
    <t>Keresztszivárgó</t>
  </si>
  <si>
    <t>Vízelvezető földmeder</t>
  </si>
  <si>
    <t>Terület előkészítő földmunkák</t>
  </si>
  <si>
    <t>Bevágásból kikerülő felesleges föld kitermelése és elszállítása lerakóhelyre</t>
  </si>
  <si>
    <t>Hidakhoz kapcsolódó földmunka, terület előkészítés</t>
  </si>
  <si>
    <t>KÖZMŰVEZETÉKEK</t>
  </si>
  <si>
    <t>Földmű építése</t>
  </si>
  <si>
    <t>Rácsos folyóka</t>
  </si>
  <si>
    <t>Tervezési feladatok</t>
  </si>
  <si>
    <t>Ft</t>
  </si>
  <si>
    <t>Betanítás, felügyelet</t>
  </si>
  <si>
    <t>Tervezői művezetés</t>
  </si>
  <si>
    <t>Vízépítési létesítmények bontása</t>
  </si>
  <si>
    <t>Általános bontási, áthelyezési munkák</t>
  </si>
  <si>
    <t>Útépítéssel kapcsolatos bontási munkák, padka, elválasztósáv építés</t>
  </si>
  <si>
    <t>KSZ-KNR-2,00 kábelszekrény építése</t>
  </si>
  <si>
    <t>Töltőföld visszatöltés</t>
  </si>
  <si>
    <t>ÚTÉPÍTÉS ÉS EGYÉB PÁLYASZERKEZET ÉPÍTÉS</t>
  </si>
  <si>
    <t xml:space="preserve">Előregyártott vasbeton elemes gyalogos útátjáró bontása </t>
  </si>
  <si>
    <t>Előregyártott gumielemes gyalogos útátjáró bontása</t>
  </si>
  <si>
    <t>Monolit vasbeton nyitott keret</t>
  </si>
  <si>
    <t>Oszloptranszformátor állomás bontása</t>
  </si>
  <si>
    <t>Foglaltság érzékelők bontása</t>
  </si>
  <si>
    <t>Foglaltság érzékelők szekrényeinek bontása</t>
  </si>
  <si>
    <t>Térvilágítási kábelhálózat bontása</t>
  </si>
  <si>
    <t xml:space="preserve">Térvilágítás építési munkák </t>
  </si>
  <si>
    <t>Földmunkák térvilágítási oszlopalaphoz</t>
  </si>
  <si>
    <t>Betonmunkák térvilágítási oszlopalaphoz</t>
  </si>
  <si>
    <t>6,5 m fénypontmagasságú acél csőoszlop állítása</t>
  </si>
  <si>
    <t>Kábelárok készítése visszatöltése</t>
  </si>
  <si>
    <t>Védőcső fektetése</t>
  </si>
  <si>
    <t>Erőátviteli kábelek fektetése</t>
  </si>
  <si>
    <t>Erőátviteli kábel kábelvég kiképzése, bekötése</t>
  </si>
  <si>
    <t>Térvilágítás földelési és érintésvédelmi bekötéseinek elkészítése</t>
  </si>
  <si>
    <t xml:space="preserve">Elosztószekrények telepítése </t>
  </si>
  <si>
    <t>Fogyasztásmérő szekrény telepítése</t>
  </si>
  <si>
    <t>Térvilágítási elosztószekrény telepítése</t>
  </si>
  <si>
    <t>Lámpatest felerősítő acélszerkezet rögzítése</t>
  </si>
  <si>
    <t>Acélszerkezetek festése</t>
  </si>
  <si>
    <t>70 W-os közvilágítási lámpatest felszerelése</t>
  </si>
  <si>
    <t>Meglévő közvilágítási lámpatest felszerelése</t>
  </si>
  <si>
    <t>Speciális lámpatest felszerelése</t>
  </si>
  <si>
    <t>Világítástechnikai vizsgálat elvégzése</t>
  </si>
  <si>
    <t>ó</t>
  </si>
  <si>
    <t>Nem építmény specifikus általános földmunkák</t>
  </si>
  <si>
    <t>Vasúti felépítmény karbantartás</t>
  </si>
  <si>
    <t>Vágány</t>
  </si>
  <si>
    <t>sm</t>
  </si>
  <si>
    <t>Síncsere 60 - 120 mh</t>
  </si>
  <si>
    <t>Földmű építése bevágásból</t>
  </si>
  <si>
    <t xml:space="preserve">Kábelalépítmény bontása </t>
  </si>
  <si>
    <t xml:space="preserve">Meglévő kábelalépítmény bontása </t>
  </si>
  <si>
    <t xml:space="preserve">Kábelszekrény, kábelakna bontása </t>
  </si>
  <si>
    <t>Kábelalépítmény építési földmunkái</t>
  </si>
  <si>
    <t>Védőcső átsajtolása</t>
  </si>
  <si>
    <t xml:space="preserve">Kábelszekrény elhelyezése </t>
  </si>
  <si>
    <t xml:space="preserve">Védőcsövek beépítése </t>
  </si>
  <si>
    <t>KPE-110 védőcső beépítése</t>
  </si>
  <si>
    <t xml:space="preserve">Fésűs alépítmény beépítése </t>
  </si>
  <si>
    <t>Felsővezeték bontása</t>
  </si>
  <si>
    <t>Betonalap visszabontás földmunkával</t>
  </si>
  <si>
    <t>Acél oszlop bontása</t>
  </si>
  <si>
    <t>Hosszlánc, vonali táp és megkerülő vezeték bontása</t>
  </si>
  <si>
    <t>Feszítőmű leszerelése</t>
  </si>
  <si>
    <t>Tartószerkezet bontása</t>
  </si>
  <si>
    <t>Szakaszkapcsoló bontása</t>
  </si>
  <si>
    <t>Földelési és érintésvédelmi rendszer, áram-visszavezetők bontása</t>
  </si>
  <si>
    <t>Biztosítóberendezések bontása</t>
  </si>
  <si>
    <t>Vágányzáró sorompó bontása</t>
  </si>
  <si>
    <t>Elosztók bontása</t>
  </si>
  <si>
    <t>Fény- és alakjelzők bontása</t>
  </si>
  <si>
    <t>Vasúti jelző- és biztosítóberendezések</t>
  </si>
  <si>
    <t xml:space="preserve">Ideiglenes biztosítóberendezések </t>
  </si>
  <si>
    <t>VÍZÉPÍTÉS</t>
  </si>
  <si>
    <t>Átvételt megelőző üzempróbák</t>
  </si>
  <si>
    <t>Felügyeletek, védelmek</t>
  </si>
  <si>
    <t>Térkő és kőburkolat építés</t>
  </si>
  <si>
    <t>Különleges  burkolat építése vakok és gyengénlátók részére</t>
  </si>
  <si>
    <t>Útépítéssel kapcsolatos bontási munkák</t>
  </si>
  <si>
    <t>mező</t>
  </si>
  <si>
    <t>Telepen kevert cementes stabilizáció készítése (Ckt-4)</t>
  </si>
  <si>
    <t>Befejező munkák</t>
  </si>
  <si>
    <t>Szigetelés és védelme</t>
  </si>
  <si>
    <t>Egyes fák kiszedése 20 cm átmérőig</t>
  </si>
  <si>
    <t>Acél ajtók, hágcsók korrózióvédelemmel</t>
  </si>
  <si>
    <t>Műgyanta bevonat készítése aluljáró padlófelületén</t>
  </si>
  <si>
    <t>Mellvéd fedkő előregyártott műkő lapból</t>
  </si>
  <si>
    <t>Lépcsőburkolat készítése gránitelemekből</t>
  </si>
  <si>
    <t>Aluljáró lépcsőkar, rámpa</t>
  </si>
  <si>
    <t>Szakaszkapcsoló építése</t>
  </si>
  <si>
    <t>Kereszttartó sodrony leszerelése</t>
  </si>
  <si>
    <t>Fényvezetőszálas kábel bontása</t>
  </si>
  <si>
    <t>Segédsodronyos vezeték építése</t>
  </si>
  <si>
    <t>m3</t>
  </si>
  <si>
    <t>Hajlított csőkorlát</t>
  </si>
  <si>
    <t>Átszelési kitérő bontása</t>
  </si>
  <si>
    <t>Peronszegély bontása</t>
  </si>
  <si>
    <t>B54-XI típusú kitérő beépítése</t>
  </si>
  <si>
    <t>B54-XIV típusú kitérő beépítése</t>
  </si>
  <si>
    <t>Előregyártott osztatlan jelzőalaptest telepítése</t>
  </si>
  <si>
    <t>Biztonsági határjel telepítése</t>
  </si>
  <si>
    <t>Szelvénykő telepítése</t>
  </si>
  <si>
    <t>Sínkenő berendezés telepítése</t>
  </si>
  <si>
    <t>Lift felépítmény üvegezett homlokzat készítése</t>
  </si>
  <si>
    <t xml:space="preserve">Jelző- és biztosítóberendezési külsőtéri elemek telepítése </t>
  </si>
  <si>
    <t>K1</t>
  </si>
  <si>
    <t>Kábelalépítményi védőcsőbe béléscső (32 mm átmérőjű) + elhelyezése</t>
  </si>
  <si>
    <t>Távközlési célú műanyag védőcső elhelyezése műtárgyban</t>
  </si>
  <si>
    <t>Távközlési célú szerelőfészek kialakítása műtárgyban</t>
  </si>
  <si>
    <t>K2</t>
  </si>
  <si>
    <t>K6</t>
  </si>
  <si>
    <t>K3</t>
  </si>
  <si>
    <t>K4</t>
  </si>
  <si>
    <t>K5</t>
  </si>
  <si>
    <t>Ideiglenes elosztó telepítése</t>
  </si>
  <si>
    <t>Lámpák felszerelése</t>
  </si>
  <si>
    <t>m2</t>
  </si>
  <si>
    <t>Védőcső fektetése FXP32</t>
  </si>
  <si>
    <t>Távközlő kábelek fektetése 4×2x0,8 mm2</t>
  </si>
  <si>
    <t>Gépészeti elosztószekrény telepítése</t>
  </si>
  <si>
    <t>1x36 W-os fénycsöves világítás felszerelése</t>
  </si>
  <si>
    <t>TÉTELSZÁM</t>
  </si>
  <si>
    <t>MENNYISÉG</t>
  </si>
  <si>
    <t>Ragasztott kőburkolat készítése 4cm</t>
  </si>
  <si>
    <t>Háttöltés, előtöltés, töltéslezáró kúp építése (homokos-kavics ágyazat)</t>
  </si>
  <si>
    <t>Monolit vasbeton hídfelszerkezet</t>
  </si>
  <si>
    <t>Modifikált bitumenes kent szigetelés (PmB-A)</t>
  </si>
  <si>
    <t>Modifikált bitumenes lemezszigetelés (mBl)</t>
  </si>
  <si>
    <t>Bentonitmembrán szigetelés</t>
  </si>
  <si>
    <t>Jelen mennyiségkimutatás az építési munkagödör tekintetében csak a műtárgy határoló falainak külső síkjai közt mért földmunka mennyiségeket tartalmazza. A munkagödör határolás és talajvízszint süllyesztés technológiájáról részletes kiviteli tervek nem készültek, azok elkészítése a kivitelező feladata, az általa megválasztott technológia függvényében. A fentiek miatt a munkatér szerkezeten kívüli földmunka, munkatér határoló szerkezet, valamint talajvízszint süllyesztő technológia mennyiségeit jelen kiírás nem tartalmazza.</t>
  </si>
  <si>
    <t>Monolit vasbeton nyitott keret (és egyéb monolit vb. szerkezetek)</t>
  </si>
  <si>
    <t>Modifikált bitumen alapú kent szigetelés (PmB-A) (Servidek-Servipak)</t>
  </si>
  <si>
    <t>Modifikált bitumenes lemezszigetelés (mBl) (Biturhene-Bitushield)</t>
  </si>
  <si>
    <t>Acél ajtók, hágcsók korrózióvédelemmel (2 db ajtó)</t>
  </si>
  <si>
    <t>Beton falfelületek burkolatainak kialakítása (+padlófelületen)</t>
  </si>
  <si>
    <t>"K"</t>
  </si>
  <si>
    <t>Egyoldalas hirdetménytároló elhelyezése aluljáróba</t>
  </si>
  <si>
    <t>Kétoldalas hirdetménytároló elhelyezése peronon</t>
  </si>
  <si>
    <t>Betonszerkezetű lift felépítmény készítése</t>
  </si>
  <si>
    <t>Vágányszám elhelyezése a személyforgalommal érintett létesítményeken</t>
  </si>
  <si>
    <t>Georács terítése</t>
  </si>
  <si>
    <t>ÚTÉPÍTÉS ÉS EGYÉB PÁLYASZERKEZT ÉPÍTÉS</t>
  </si>
  <si>
    <t>Szikkasztó cső beépítése</t>
  </si>
  <si>
    <r>
      <t>m</t>
    </r>
    <r>
      <rPr>
        <b/>
        <vertAlign val="superscript"/>
        <sz val="12"/>
        <rFont val="Times New Roman"/>
        <family val="1"/>
        <charset val="238"/>
      </rPr>
      <t>3</t>
    </r>
  </si>
  <si>
    <r>
      <t>m</t>
    </r>
    <r>
      <rPr>
        <vertAlign val="superscript"/>
        <sz val="12"/>
        <rFont val="Times New Roman"/>
        <family val="1"/>
        <charset val="238"/>
      </rPr>
      <t>2</t>
    </r>
  </si>
  <si>
    <t>Kitérő bontása</t>
  </si>
  <si>
    <t>Védőréteg készítése - SZK1 réteg beépítése</t>
  </si>
  <si>
    <t>Szemcsés feltöltés készítése</t>
  </si>
  <si>
    <t>Zúzalék járófelület építése</t>
  </si>
  <si>
    <t>SZK1 réteg beépítése a háttöltésen</t>
  </si>
  <si>
    <t>ttm3</t>
  </si>
  <si>
    <t>Peronszegény építése L-55 típusú előregyártott peronelemekből</t>
  </si>
  <si>
    <t>Peronburkolat építése az elsodrási határon belül (piros)</t>
  </si>
  <si>
    <t>Elsodrási határt jelző, 10cm széles sárga burkolat építése</t>
  </si>
  <si>
    <t>30cm széles vezető burkolat építése vakok és gyengénlátók részére</t>
  </si>
  <si>
    <t>Acél védőkorlát építése peronban</t>
  </si>
  <si>
    <t>KSZ-KNR-1,50 kábelszekrény építése</t>
  </si>
  <si>
    <t>KSZ-KNR-2,50 kábelszekrény építése</t>
  </si>
  <si>
    <t>V368 védőcső beépítése</t>
  </si>
  <si>
    <t xml:space="preserve">MF4 Fésűs alépítmény készítése </t>
  </si>
  <si>
    <t xml:space="preserve">MF8 Fésűs alépítmény készítése </t>
  </si>
  <si>
    <t xml:space="preserve">MF12 Fésűs alépítmény készítése </t>
  </si>
  <si>
    <t xml:space="preserve">MF16 Fésűs alépítmény készítése </t>
  </si>
  <si>
    <t xml:space="preserve">MF24 Fésűs alépítmény készítése </t>
  </si>
  <si>
    <t xml:space="preserve">MF36 Fésűs alépítmény készítése </t>
  </si>
  <si>
    <t>Törzskábelek kiváltása</t>
  </si>
  <si>
    <t>Külsőtéri biztosítóberendezési objektum védelme, illetve üzemben tartása</t>
  </si>
  <si>
    <t xml:space="preserve">Kábelelosztó kiváltása és a csatlakozó objektumok új kábelezése, üzembe helyezése </t>
  </si>
  <si>
    <t>egys.</t>
  </si>
  <si>
    <t>Kábelek ideiglenes védelembe helyezése, szükség szerint kiváltása, fektetése</t>
  </si>
  <si>
    <t>Távközlési célú műanyag védőcső + fektetése (40 mm átmérőjű)</t>
  </si>
  <si>
    <t>Talaj előkeverés és meszes-cementes stabilizáció készítése</t>
  </si>
  <si>
    <t>Meszes-cementes stabilizáció készítése</t>
  </si>
  <si>
    <t>Kitorkolófej szivárgókivezetéshez</t>
  </si>
  <si>
    <t>K7</t>
  </si>
  <si>
    <t>K8</t>
  </si>
  <si>
    <t>K9</t>
  </si>
  <si>
    <t>K10</t>
  </si>
  <si>
    <t>K11</t>
  </si>
  <si>
    <t>Szigetelt sín beépítése, 54-es rendszerű, 24 mh</t>
  </si>
  <si>
    <t>K12</t>
  </si>
  <si>
    <t>K13</t>
  </si>
  <si>
    <t>K14</t>
  </si>
  <si>
    <t>K15</t>
  </si>
  <si>
    <t>K16</t>
  </si>
  <si>
    <t>K17</t>
  </si>
  <si>
    <t>KSZ-KNR-1,00 kábelszekrény építése</t>
  </si>
  <si>
    <t>K18</t>
  </si>
  <si>
    <t>K19</t>
  </si>
  <si>
    <t>K20</t>
  </si>
  <si>
    <t>KA-3,00x2,00 kábelakna építése</t>
  </si>
  <si>
    <t>K22</t>
  </si>
  <si>
    <t>V108 védőcső beépítése</t>
  </si>
  <si>
    <t>K23</t>
  </si>
  <si>
    <t>K24</t>
  </si>
  <si>
    <t>V419 védőcső beépítése</t>
  </si>
  <si>
    <t>K25</t>
  </si>
  <si>
    <t>K26</t>
  </si>
  <si>
    <t>K27</t>
  </si>
  <si>
    <t>K28</t>
  </si>
  <si>
    <t>K29</t>
  </si>
  <si>
    <t xml:space="preserve">MF20 Fésűs alépítmény készítése </t>
  </si>
  <si>
    <t>K30</t>
  </si>
  <si>
    <t>K31</t>
  </si>
  <si>
    <t xml:space="preserve">MF28 Fésűs alépítmény készítése </t>
  </si>
  <si>
    <t>K32</t>
  </si>
  <si>
    <t xml:space="preserve">MF32 Fésűs alépítmény készítése </t>
  </si>
  <si>
    <t>K33</t>
  </si>
  <si>
    <t xml:space="preserve">MF40 Fésűs alépítmény készítése </t>
  </si>
  <si>
    <t>Naracom Informatikai Kft.</t>
  </si>
  <si>
    <t>E.ON Tiszántúli Áramszolgáltató Zrt.</t>
  </si>
  <si>
    <t>AJÁNLATKÉRÉSI DOKUMENTÁCIÓ</t>
  </si>
  <si>
    <t>4. KÖTET</t>
  </si>
  <si>
    <t>Mennyiségkimutatás</t>
  </si>
  <si>
    <t>Meglévő fényjelző és szerelvényei telepítése és szerelése</t>
  </si>
  <si>
    <t>Külsőtéri kulcsszekrény bontása</t>
  </si>
  <si>
    <t>Funkcionális felülvizsgálat, üzembe helyezés</t>
  </si>
  <si>
    <t>Munkával veszélyeztetett kábelek védelembe helyezése</t>
  </si>
  <si>
    <t>1. ÁLTALÁNOS TÉTELEK</t>
  </si>
  <si>
    <t>Geodéziai pontok védelme, létesítése</t>
  </si>
  <si>
    <t>KÖLTSÉGVETÉSI FŐÖSSZESÍTŐ</t>
  </si>
  <si>
    <t>szakág/objektum</t>
  </si>
  <si>
    <t>1.</t>
  </si>
  <si>
    <t>Általános tételek összesen</t>
  </si>
  <si>
    <t>2.</t>
  </si>
  <si>
    <t>Vasúti pálya összesen</t>
  </si>
  <si>
    <t>3.</t>
  </si>
  <si>
    <t>4.</t>
  </si>
  <si>
    <t>Biztosítóberendezés összesen</t>
  </si>
  <si>
    <t>5.</t>
  </si>
  <si>
    <t>6.</t>
  </si>
  <si>
    <t>7.</t>
  </si>
  <si>
    <t>8.</t>
  </si>
  <si>
    <t>Invitel Távközlési Zrt.</t>
  </si>
  <si>
    <t>Mindösszesen:</t>
  </si>
  <si>
    <t>Felsővezeték összesen</t>
  </si>
  <si>
    <t>Magasépítmény összesen</t>
  </si>
  <si>
    <t>Utasításadó és utastájékoztató hangrendszerek létesítése, átalakítása</t>
  </si>
  <si>
    <t>CKt réteg beépítése háttöltésen</t>
  </si>
  <si>
    <t>FÁZISHATÁR KIALAKÍTÁS</t>
  </si>
  <si>
    <t>Víztelenítés (talajvíz), talajvízszint sülyesztése</t>
  </si>
  <si>
    <t>522010-k</t>
  </si>
  <si>
    <t>létesítmény</t>
  </si>
  <si>
    <t>Munkatér határolás</t>
  </si>
  <si>
    <t>Ideiglenes mellvéd kialakítás (mindkét lépcsőkarra)</t>
  </si>
  <si>
    <t>Mindkét lépcsőkarra ideiglenes mellvéd tervezése, engedélyeztetése, kivitelezése a Kivitelező feladata.</t>
  </si>
  <si>
    <t>Jelen mennyiségkimutatás az építési munkagödör tekintetében csak a műtárgy határoló falainak külső síkjai közt mért földmunka mennyiségeket tartalmazza. A munkagödör határolás és talajvízszint süllyesztés technológiájáról részletes kiviteli tervek nem készültek, azok elkészítése a Kivitelező feladata, az általa megválasztott technológia függvényében. A fentiek miatt a munkatér szerkezeten kívüli földmunka, munkatér határoló szerkezet, valamint talajvízszint süllyesztő technológia mennyiségeit jelen kiírás nem tartalmazza.</t>
  </si>
  <si>
    <t xml:space="preserve">   </t>
  </si>
  <si>
    <t>Tűzszerészeti vizsgálat</t>
  </si>
  <si>
    <t>2. VASÚTI PÁLYA</t>
  </si>
  <si>
    <t xml:space="preserve">EGYSÉGÁR  (Ft) </t>
  </si>
  <si>
    <t xml:space="preserve">KÖLTSÉG                        (Ft) </t>
  </si>
  <si>
    <t>Sorszám</t>
  </si>
  <si>
    <t>9.</t>
  </si>
  <si>
    <t>3.1. KÖZMŰKIVÁLTÁSOK</t>
  </si>
  <si>
    <t>Szakág:</t>
  </si>
  <si>
    <t>K21</t>
  </si>
  <si>
    <t>6. FELSŐVEZETÉK</t>
  </si>
  <si>
    <t>Világítótestek leszerelése</t>
  </si>
  <si>
    <t>Vasúti távközlő berendezések és rendszerek</t>
  </si>
  <si>
    <t xml:space="preserve">Kábelalépítmény építési földmunkái </t>
  </si>
  <si>
    <t>készlet</t>
  </si>
  <si>
    <t>Iránysodrony leszerelése</t>
  </si>
  <si>
    <t>Keresztfelfüggesztési csomópont bontása</t>
  </si>
  <si>
    <t>Vonali táp- és állomási megkerülővezetékek bontása</t>
  </si>
  <si>
    <t>Szakasz szigetelő leszerelése</t>
  </si>
  <si>
    <t>Figyelmeztető táblák és jelzések, egyéb berendezések bontása</t>
  </si>
  <si>
    <t>Irány sodrony felszerelése</t>
  </si>
  <si>
    <t>fm</t>
  </si>
  <si>
    <t>Műtárgy összesen (4.1. Műtárgy + 4.2. Műtárgy peronaluljáró + 4.3. Műtárgy gyalogos és kerékpáros aluljáró)</t>
  </si>
  <si>
    <t>422+93,25 hm szelvénybe tervezett peronaluljáró építése</t>
  </si>
  <si>
    <t>4.2. MŰTÁRGY PERONALULJÁRÓ</t>
  </si>
  <si>
    <t>4.3. GYALOGOS ÉS KERÉKPÁROS ALULJÁRÓ</t>
  </si>
  <si>
    <t>424+80,06 hm szelvénybe tervezett gyalogos - kerékpáros aluljáró építése</t>
  </si>
  <si>
    <t>4.1. MŰTÁRGY</t>
  </si>
  <si>
    <t>8.2. TÉRVILÁGÍTÁS PERONALULJÁRÓ</t>
  </si>
  <si>
    <t>8.3. TÉRVILÁGÍTÁS GYALOGOS ÉS KERÉKPÁROS ALULJÁRÓ</t>
  </si>
  <si>
    <t>Talajvízszint süllyesztés tetszőleges technológiával</t>
  </si>
  <si>
    <t>JET-GROUTING rendszerű oszlopok (falazat) építése</t>
  </si>
  <si>
    <t>9. MAGASÉPÍTMÉNYEK</t>
  </si>
  <si>
    <t>425+40 hm szelvényben található csőáteresz tömedékelés 0,8/1,4</t>
  </si>
  <si>
    <t>429+43 hm szelvényben található csőáteresz tömedékelés 0,6/1,00</t>
  </si>
  <si>
    <t>Talajvízszint süllyesztés</t>
  </si>
  <si>
    <t xml:space="preserve">Ideiglenes mellvéd kialakítás </t>
  </si>
  <si>
    <t>Alapajánlat</t>
  </si>
  <si>
    <t>II.opció</t>
  </si>
  <si>
    <t>TÉTEL-SZÁM</t>
  </si>
  <si>
    <t>Alap-ajánlat</t>
  </si>
  <si>
    <t>I. opció</t>
  </si>
  <si>
    <t>II. opció</t>
  </si>
  <si>
    <t>III. opció</t>
  </si>
  <si>
    <t>Opciós megvalósítás miatt szükségessé váló ideiglenes lépcsőkar lezárás</t>
  </si>
  <si>
    <t>I.opció</t>
  </si>
  <si>
    <t>III.opció</t>
  </si>
  <si>
    <t>150 W-os aszimmetrikus fényvető felszerelése</t>
  </si>
  <si>
    <t>Energiaellátó vezeték kiépítése</t>
  </si>
  <si>
    <t>Ideiglénes létesítmények</t>
  </si>
  <si>
    <t xml:space="preserve">szakág/objektum  ktg összesen (Ft) </t>
  </si>
  <si>
    <t xml:space="preserve">EGYSÉGÁR [Ft] </t>
  </si>
  <si>
    <t>Költség (Ft)</t>
  </si>
  <si>
    <t>8.1. Vasúti TÉRVILÁGÍTÁS, peron világítása</t>
  </si>
  <si>
    <t>BIZTOSÍTÓBERENDEZÉS</t>
  </si>
  <si>
    <t xml:space="preserve">Alapajánlat </t>
  </si>
  <si>
    <t xml:space="preserve">I. Opció </t>
  </si>
  <si>
    <t xml:space="preserve">II. Opció </t>
  </si>
  <si>
    <t xml:space="preserve">III. Opció </t>
  </si>
  <si>
    <t>Térvilágítás összesen (8.1. Térvilágítás vasúti és peron+ 8.2. Térvilágítás peronaluljáró + 8.3. Térvilágítás gyalogos és kerékpáros aluljáró)</t>
  </si>
  <si>
    <t>I opció</t>
  </si>
  <si>
    <t>II opció</t>
  </si>
  <si>
    <t>III opció</t>
  </si>
  <si>
    <t>KÖZMŰ</t>
  </si>
  <si>
    <t>Bekötések</t>
  </si>
  <si>
    <t>Átemelők</t>
  </si>
  <si>
    <t>Átemelő gyűjtőcsatornán</t>
  </si>
  <si>
    <t>Gázvezeték</t>
  </si>
  <si>
    <t>Közép- és nagyközépnyomású gázvezeték</t>
  </si>
  <si>
    <t>Átsajtolás felár</t>
  </si>
  <si>
    <t>Folyóka építése előregyártott elemekből</t>
  </si>
  <si>
    <t xml:space="preserve">KÖLTSÉG [Ft] </t>
  </si>
  <si>
    <t>Közművek összesen (3. Közmű + 3.1. Közműkiváltások )</t>
  </si>
  <si>
    <t xml:space="preserve">MENNYISÉG </t>
  </si>
  <si>
    <t>Ideiglenes vágányátkötés   (425+19,90 - 426+59,54)</t>
  </si>
  <si>
    <t>Ideiglenes peron bontott anyagból</t>
  </si>
  <si>
    <t>Lift felépítmény felületképzése</t>
  </si>
  <si>
    <t>Llift felépítmény tetőszigetelése</t>
  </si>
  <si>
    <t>Lift felépítmény ideiglenes lezárása</t>
  </si>
  <si>
    <t>Kisvárda állomás utazási színvonal javítása II. ütem</t>
  </si>
  <si>
    <t>Tömedékelés - sovány cement betonos kiinjektálás 50 méter hosszan</t>
  </si>
  <si>
    <t>20010-K</t>
  </si>
  <si>
    <t>20020-K</t>
  </si>
  <si>
    <t>10010-K</t>
  </si>
  <si>
    <t>Kivitelezés közbeni régészeti szakfelügyelet</t>
  </si>
  <si>
    <t>Átadási dokumentáció (az Ajánlatkérési dokumentációban és a Szerződésben részletezettek szerint)</t>
  </si>
  <si>
    <t xml:space="preserve">Ideiglenes melléképítmények létesítése és elbontása;           Ideiglenes térvilágítás létesítése ideiglenes peronok részére,        erősáramú kábelek ideiglenes kihelyezése építési munkaterületről, ideiglenes energiaellátás kiépítése           </t>
  </si>
  <si>
    <t>Monacom "3000" Kft.</t>
  </si>
  <si>
    <t>K34</t>
  </si>
  <si>
    <t>K35</t>
  </si>
  <si>
    <t>Szakfelügyeletek (Minden további egyéb szakfelügyelet az Ajánlatkérési dokumentációban és a Szerződésben foglaltak figyelembevételével)</t>
  </si>
  <si>
    <t>Tervezés (a 10010 számú Tételtartalom leírás és az Ajánlatkérési dokumentációban foglaltak figyelembevételével)</t>
  </si>
  <si>
    <t xml:space="preserve">KÖLTSÉG (Ft) </t>
  </si>
  <si>
    <r>
      <t>lgm</t>
    </r>
    <r>
      <rPr>
        <vertAlign val="superscript"/>
        <sz val="12"/>
        <rFont val="Times New Roman"/>
        <family val="1"/>
        <charset val="238"/>
      </rPr>
      <t>3</t>
    </r>
  </si>
  <si>
    <r>
      <t>m</t>
    </r>
    <r>
      <rPr>
        <vertAlign val="superscript"/>
        <sz val="12"/>
        <rFont val="Times New Roman"/>
        <family val="1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</si>
</sst>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0"/>
      <name val="Helv"/>
    </font>
    <font>
      <sz val="10"/>
      <color indexed="8"/>
      <name val="MS Sans Serif"/>
      <family val="2"/>
      <charset val="238"/>
    </font>
    <font>
      <sz val="10"/>
      <name val="Helv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38"/>
    </font>
    <font>
      <sz val="11"/>
      <color indexed="2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2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C00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1099">
    <xf numFmtId="0" fontId="0" fillId="0" borderId="0"/>
    <xf numFmtId="0" fontId="20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10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11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6" fillId="0" borderId="0"/>
    <xf numFmtId="0" fontId="6" fillId="0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8" fillId="0" borderId="0"/>
    <xf numFmtId="43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0" fontId="8" fillId="0" borderId="0"/>
    <xf numFmtId="0" fontId="25" fillId="0" borderId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7" fillId="27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16" borderId="0" applyNumberFormat="0" applyBorder="0" applyAlignment="0" applyProtection="0"/>
    <xf numFmtId="0" fontId="27" fillId="27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27" borderId="0" applyNumberFormat="0" applyBorder="0" applyAlignment="0" applyProtection="0"/>
    <xf numFmtId="0" fontId="27" fillId="32" borderId="0" applyNumberFormat="0" applyBorder="0" applyAlignment="0" applyProtection="0"/>
    <xf numFmtId="0" fontId="28" fillId="12" borderId="0" applyNumberFormat="0" applyBorder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30" fillId="17" borderId="36" applyNumberFormat="0" applyAlignment="0" applyProtection="0"/>
    <xf numFmtId="0" fontId="30" fillId="17" borderId="36" applyNumberFormat="0" applyAlignment="0" applyProtection="0"/>
    <xf numFmtId="0" fontId="31" fillId="33" borderId="3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  <xf numFmtId="0" fontId="33" fillId="0" borderId="38" applyNumberFormat="0" applyFill="0" applyAlignment="0" applyProtection="0"/>
    <xf numFmtId="0" fontId="34" fillId="0" borderId="39" applyNumberFormat="0" applyFill="0" applyAlignment="0" applyProtection="0"/>
    <xf numFmtId="0" fontId="34" fillId="0" borderId="39" applyNumberFormat="0" applyFill="0" applyAlignment="0" applyProtection="0"/>
    <xf numFmtId="0" fontId="34" fillId="0" borderId="39" applyNumberFormat="0" applyFill="0" applyAlignment="0" applyProtection="0"/>
    <xf numFmtId="0" fontId="34" fillId="0" borderId="39" applyNumberFormat="0" applyFill="0" applyAlignment="0" applyProtection="0"/>
    <xf numFmtId="0" fontId="34" fillId="0" borderId="39" applyNumberFormat="0" applyFill="0" applyAlignment="0" applyProtection="0"/>
    <xf numFmtId="0" fontId="34" fillId="0" borderId="39" applyNumberFormat="0" applyFill="0" applyAlignment="0" applyProtection="0"/>
    <xf numFmtId="0" fontId="34" fillId="0" borderId="39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3" borderId="37" applyNumberFormat="0" applyAlignment="0" applyProtection="0"/>
    <xf numFmtId="0" fontId="36" fillId="33" borderId="37" applyNumberFormat="0" applyAlignment="0" applyProtection="0"/>
    <xf numFmtId="0" fontId="36" fillId="33" borderId="37" applyNumberFormat="0" applyAlignment="0" applyProtection="0"/>
    <xf numFmtId="0" fontId="36" fillId="33" borderId="37" applyNumberFormat="0" applyAlignment="0" applyProtection="0"/>
    <xf numFmtId="0" fontId="36" fillId="33" borderId="37" applyNumberFormat="0" applyAlignment="0" applyProtection="0"/>
    <xf numFmtId="0" fontId="36" fillId="33" borderId="37" applyNumberFormat="0" applyAlignment="0" applyProtection="0"/>
    <xf numFmtId="0" fontId="36" fillId="33" borderId="37" applyNumberFormat="0" applyAlignment="0" applyProtection="0"/>
    <xf numFmtId="0" fontId="3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40" fillId="0" borderId="41" applyNumberFormat="0" applyFill="0" applyAlignment="0" applyProtection="0"/>
    <xf numFmtId="0" fontId="41" fillId="0" borderId="39" applyNumberFormat="0" applyFill="0" applyAlignment="0" applyProtection="0"/>
    <xf numFmtId="0" fontId="42" fillId="0" borderId="42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43" applyNumberFormat="0" applyFill="0" applyAlignment="0" applyProtection="0"/>
    <xf numFmtId="0" fontId="43" fillId="0" borderId="43" applyNumberFormat="0" applyFill="0" applyAlignment="0" applyProtection="0"/>
    <xf numFmtId="0" fontId="43" fillId="0" borderId="43" applyNumberFormat="0" applyFill="0" applyAlignment="0" applyProtection="0"/>
    <xf numFmtId="0" fontId="43" fillId="0" borderId="43" applyNumberFormat="0" applyFill="0" applyAlignment="0" applyProtection="0"/>
    <xf numFmtId="0" fontId="43" fillId="0" borderId="43" applyNumberFormat="0" applyFill="0" applyAlignment="0" applyProtection="0"/>
    <xf numFmtId="0" fontId="43" fillId="0" borderId="43" applyNumberFormat="0" applyFill="0" applyAlignment="0" applyProtection="0"/>
    <xf numFmtId="0" fontId="43" fillId="0" borderId="43" applyNumberFormat="0" applyFill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3" fillId="0" borderId="43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44" fillId="17" borderId="45" applyNumberFormat="0" applyAlignment="0" applyProtection="0"/>
    <xf numFmtId="0" fontId="44" fillId="17" borderId="45" applyNumberFormat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48" fillId="0" borderId="0" applyNumberFormat="0" applyFill="0" applyBorder="0" applyAlignment="0" applyProtection="0"/>
    <xf numFmtId="0" fontId="47" fillId="0" borderId="47" applyNumberFormat="0" applyFill="0" applyAlignment="0" applyProtection="0"/>
    <xf numFmtId="0" fontId="47" fillId="0" borderId="47" applyNumberFormat="0" applyFill="0" applyAlignment="0" applyProtection="0"/>
    <xf numFmtId="0" fontId="38" fillId="0" borderId="0" applyNumberFormat="0" applyFill="0" applyBorder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30" fillId="17" borderId="36" applyNumberFormat="0" applyAlignment="0" applyProtection="0"/>
    <xf numFmtId="0" fontId="30" fillId="17" borderId="36" applyNumberFormat="0" applyAlignment="0" applyProtection="0"/>
    <xf numFmtId="0" fontId="29" fillId="16" borderId="36" applyNumberFormat="0" applyAlignment="0" applyProtection="0"/>
    <xf numFmtId="0" fontId="29" fillId="16" borderId="36" applyNumberForma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44" fillId="23" borderId="45" applyNumberForma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8" fillId="18" borderId="44" applyNumberFormat="0" applyFont="0" applyAlignment="0" applyProtection="0"/>
    <xf numFmtId="0" fontId="44" fillId="17" borderId="45" applyNumberFormat="0" applyAlignment="0" applyProtection="0"/>
    <xf numFmtId="0" fontId="44" fillId="17" borderId="45" applyNumberFormat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30" fillId="23" borderId="36" applyNumberFormat="0" applyAlignment="0" applyProtection="0"/>
    <xf numFmtId="0" fontId="47" fillId="0" borderId="47" applyNumberFormat="0" applyFill="0" applyAlignment="0" applyProtection="0"/>
    <xf numFmtId="0" fontId="47" fillId="0" borderId="47" applyNumberFormat="0" applyFill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24">
    <xf numFmtId="0" fontId="0" fillId="0" borderId="0" xfId="0"/>
    <xf numFmtId="3" fontId="17" fillId="3" borderId="2" xfId="0" applyNumberFormat="1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right" vertical="center"/>
    </xf>
    <xf numFmtId="3" fontId="17" fillId="3" borderId="6" xfId="0" applyNumberFormat="1" applyFont="1" applyFill="1" applyBorder="1" applyAlignment="1">
      <alignment horizontal="left"/>
    </xf>
    <xf numFmtId="3" fontId="17" fillId="2" borderId="9" xfId="0" applyNumberFormat="1" applyFont="1" applyFill="1" applyBorder="1" applyAlignment="1">
      <alignment horizontal="left" wrapText="1"/>
    </xf>
    <xf numFmtId="3" fontId="17" fillId="2" borderId="10" xfId="0" applyNumberFormat="1" applyFont="1" applyFill="1" applyBorder="1" applyAlignment="1">
      <alignment horizontal="left" wrapText="1"/>
    </xf>
    <xf numFmtId="3" fontId="17" fillId="0" borderId="11" xfId="0" applyNumberFormat="1" applyFont="1" applyFill="1" applyBorder="1" applyAlignment="1">
      <alignment horizontal="center" vertical="center"/>
    </xf>
    <xf numFmtId="164" fontId="11" fillId="0" borderId="2" xfId="6" applyNumberFormat="1" applyFont="1" applyFill="1" applyBorder="1" applyAlignment="1">
      <alignment vertical="center" wrapText="1"/>
    </xf>
    <xf numFmtId="164" fontId="13" fillId="0" borderId="2" xfId="6" applyNumberFormat="1" applyFont="1" applyFill="1" applyBorder="1" applyAlignment="1">
      <alignment vertical="center"/>
    </xf>
    <xf numFmtId="164" fontId="11" fillId="0" borderId="2" xfId="6" applyNumberFormat="1" applyFont="1" applyFill="1" applyBorder="1" applyAlignment="1">
      <alignment vertical="center"/>
    </xf>
    <xf numFmtId="164" fontId="11" fillId="5" borderId="2" xfId="6" applyNumberFormat="1" applyFont="1" applyFill="1" applyBorder="1" applyAlignment="1">
      <alignment vertical="center"/>
    </xf>
    <xf numFmtId="164" fontId="11" fillId="0" borderId="6" xfId="6" applyNumberFormat="1" applyFont="1" applyFill="1" applyBorder="1" applyAlignment="1">
      <alignment vertical="center" wrapText="1"/>
    </xf>
    <xf numFmtId="164" fontId="11" fillId="5" borderId="6" xfId="6" applyNumberFormat="1" applyFont="1" applyFill="1" applyBorder="1" applyAlignment="1">
      <alignment vertical="center"/>
    </xf>
    <xf numFmtId="164" fontId="11" fillId="0" borderId="6" xfId="6" applyNumberFormat="1" applyFont="1" applyFill="1" applyBorder="1" applyAlignment="1">
      <alignment vertical="center"/>
    </xf>
    <xf numFmtId="164" fontId="13" fillId="0" borderId="6" xfId="6" applyNumberFormat="1" applyFont="1" applyFill="1" applyBorder="1" applyAlignment="1">
      <alignment vertical="center"/>
    </xf>
    <xf numFmtId="0" fontId="13" fillId="0" borderId="0" xfId="818" applyFont="1" applyBorder="1" applyAlignment="1">
      <alignment horizontal="left" wrapText="1"/>
    </xf>
    <xf numFmtId="0" fontId="13" fillId="3" borderId="14" xfId="819" applyFont="1" applyFill="1" applyBorder="1" applyAlignment="1">
      <alignment vertical="center"/>
    </xf>
    <xf numFmtId="0" fontId="13" fillId="3" borderId="14" xfId="819" applyFont="1" applyFill="1" applyBorder="1" applyAlignment="1">
      <alignment horizontal="center" vertical="center"/>
    </xf>
    <xf numFmtId="0" fontId="17" fillId="7" borderId="6" xfId="819" applyFont="1" applyFill="1" applyBorder="1" applyAlignment="1">
      <alignment horizontal="left" vertical="center" wrapText="1"/>
    </xf>
    <xf numFmtId="0" fontId="17" fillId="3" borderId="6" xfId="819" applyFont="1" applyFill="1" applyBorder="1" applyAlignment="1">
      <alignment horizontal="left"/>
    </xf>
    <xf numFmtId="0" fontId="11" fillId="0" borderId="2" xfId="819" applyFont="1" applyFill="1" applyBorder="1" applyAlignment="1">
      <alignment horizontal="center" vertical="center" wrapText="1"/>
    </xf>
    <xf numFmtId="0" fontId="17" fillId="4" borderId="6" xfId="819" applyFont="1" applyFill="1" applyBorder="1" applyAlignment="1">
      <alignment horizontal="left"/>
    </xf>
    <xf numFmtId="0" fontId="17" fillId="3" borderId="6" xfId="820" applyFont="1" applyFill="1" applyBorder="1" applyAlignment="1">
      <alignment horizontal="left" vertical="center"/>
    </xf>
    <xf numFmtId="0" fontId="17" fillId="4" borderId="6" xfId="820" applyFont="1" applyFill="1" applyBorder="1" applyAlignment="1">
      <alignment horizontal="left"/>
    </xf>
    <xf numFmtId="0" fontId="11" fillId="0" borderId="2" xfId="820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wrapText="1"/>
    </xf>
    <xf numFmtId="0" fontId="17" fillId="4" borderId="6" xfId="819" applyFont="1" applyFill="1" applyBorder="1" applyAlignment="1">
      <alignment horizontal="left" vertical="center"/>
    </xf>
    <xf numFmtId="0" fontId="11" fillId="0" borderId="1" xfId="4" applyFont="1" applyFill="1" applyBorder="1" applyAlignment="1">
      <alignment horizontal="center" wrapText="1"/>
    </xf>
    <xf numFmtId="164" fontId="11" fillId="0" borderId="5" xfId="6" applyNumberFormat="1" applyFont="1" applyFill="1" applyBorder="1" applyAlignment="1">
      <alignment horizontal="center" vertical="center"/>
    </xf>
    <xf numFmtId="3" fontId="17" fillId="0" borderId="54" xfId="28" applyNumberFormat="1" applyFont="1" applyFill="1" applyBorder="1" applyAlignment="1">
      <alignment horizontal="center" vertical="center"/>
    </xf>
    <xf numFmtId="0" fontId="49" fillId="0" borderId="48" xfId="441" applyFont="1" applyBorder="1" applyAlignment="1">
      <alignment horizontal="center" vertical="center" wrapText="1"/>
    </xf>
    <xf numFmtId="0" fontId="13" fillId="3" borderId="34" xfId="818" applyFont="1" applyFill="1" applyBorder="1" applyAlignment="1">
      <alignment vertical="center"/>
    </xf>
    <xf numFmtId="0" fontId="13" fillId="3" borderId="34" xfId="819" applyFont="1" applyFill="1" applyBorder="1" applyAlignment="1">
      <alignment vertical="center"/>
    </xf>
    <xf numFmtId="3" fontId="17" fillId="0" borderId="69" xfId="839" applyNumberFormat="1" applyFont="1" applyFill="1" applyBorder="1" applyAlignment="1">
      <alignment horizontal="center" vertical="center"/>
    </xf>
    <xf numFmtId="3" fontId="17" fillId="0" borderId="53" xfId="839" applyNumberFormat="1" applyFont="1" applyFill="1" applyBorder="1" applyAlignment="1">
      <alignment horizontal="center" vertical="center"/>
    </xf>
    <xf numFmtId="3" fontId="17" fillId="0" borderId="85" xfId="839" applyNumberFormat="1" applyFont="1" applyFill="1" applyBorder="1" applyAlignment="1">
      <alignment horizontal="center" vertical="center"/>
    </xf>
    <xf numFmtId="3" fontId="17" fillId="0" borderId="81" xfId="1096" applyNumberFormat="1" applyFont="1" applyFill="1" applyBorder="1" applyAlignment="1">
      <alignment horizontal="center" vertical="center"/>
    </xf>
    <xf numFmtId="3" fontId="17" fillId="0" borderId="88" xfId="1096" applyNumberFormat="1" applyFont="1" applyFill="1" applyBorder="1" applyAlignment="1">
      <alignment horizontal="right"/>
    </xf>
    <xf numFmtId="0" fontId="17" fillId="2" borderId="9" xfId="1096" applyFont="1" applyFill="1" applyBorder="1" applyAlignment="1">
      <alignment horizontal="left" wrapText="1"/>
    </xf>
    <xf numFmtId="3" fontId="17" fillId="0" borderId="73" xfId="1096" applyNumberFormat="1" applyFont="1" applyFill="1" applyBorder="1" applyAlignment="1">
      <alignment horizontal="right"/>
    </xf>
    <xf numFmtId="0" fontId="17" fillId="3" borderId="2" xfId="1096" applyFont="1" applyFill="1" applyBorder="1" applyAlignment="1">
      <alignment horizontal="left"/>
    </xf>
    <xf numFmtId="0" fontId="11" fillId="0" borderId="2" xfId="1096" applyFont="1" applyFill="1" applyBorder="1"/>
    <xf numFmtId="0" fontId="17" fillId="4" borderId="2" xfId="1096" applyFont="1" applyFill="1" applyBorder="1" applyAlignment="1">
      <alignment horizontal="left"/>
    </xf>
    <xf numFmtId="3" fontId="11" fillId="0" borderId="73" xfId="1096" applyNumberFormat="1" applyFont="1" applyFill="1" applyBorder="1" applyAlignment="1">
      <alignment horizontal="right"/>
    </xf>
    <xf numFmtId="3" fontId="17" fillId="0" borderId="73" xfId="1096" applyNumberFormat="1" applyFont="1" applyFill="1" applyBorder="1" applyAlignment="1">
      <alignment horizontal="right" vertical="center"/>
    </xf>
    <xf numFmtId="3" fontId="11" fillId="0" borderId="73" xfId="1096" applyNumberFormat="1" applyFont="1" applyFill="1" applyBorder="1" applyAlignment="1">
      <alignment horizontal="right" vertical="center"/>
    </xf>
    <xf numFmtId="3" fontId="11" fillId="10" borderId="73" xfId="1096" applyNumberFormat="1" applyFont="1" applyFill="1" applyBorder="1" applyAlignment="1">
      <alignment horizontal="right"/>
    </xf>
    <xf numFmtId="3" fontId="11" fillId="10" borderId="73" xfId="1096" applyNumberFormat="1" applyFont="1" applyFill="1" applyBorder="1" applyAlignment="1">
      <alignment horizontal="right" vertical="center"/>
    </xf>
    <xf numFmtId="0" fontId="11" fillId="6" borderId="2" xfId="1096" applyFont="1" applyFill="1" applyBorder="1" applyAlignment="1">
      <alignment horizontal="left" wrapText="1"/>
    </xf>
    <xf numFmtId="0" fontId="17" fillId="2" borderId="2" xfId="1096" applyFont="1" applyFill="1" applyBorder="1" applyAlignment="1">
      <alignment horizontal="left" wrapText="1"/>
    </xf>
    <xf numFmtId="3" fontId="11" fillId="0" borderId="2" xfId="1096" applyNumberFormat="1" applyFont="1" applyFill="1" applyBorder="1"/>
    <xf numFmtId="3" fontId="11" fillId="0" borderId="6" xfId="1096" applyNumberFormat="1" applyFont="1" applyFill="1" applyBorder="1"/>
    <xf numFmtId="0" fontId="11" fillId="0" borderId="1" xfId="1096" applyFont="1" applyFill="1" applyBorder="1"/>
    <xf numFmtId="3" fontId="11" fillId="0" borderId="75" xfId="1096" applyNumberFormat="1" applyFont="1" applyFill="1" applyBorder="1" applyAlignment="1">
      <alignment horizontal="right" vertical="center"/>
    </xf>
    <xf numFmtId="3" fontId="11" fillId="0" borderId="1" xfId="1096" applyNumberFormat="1" applyFont="1" applyFill="1" applyBorder="1"/>
    <xf numFmtId="3" fontId="17" fillId="0" borderId="80" xfId="1096" applyNumberFormat="1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3" fontId="17" fillId="0" borderId="81" xfId="1097" applyNumberFormat="1" applyFont="1" applyFill="1" applyBorder="1" applyAlignment="1">
      <alignment horizontal="center" vertical="center"/>
    </xf>
    <xf numFmtId="3" fontId="17" fillId="0" borderId="81" xfId="28" applyNumberFormat="1" applyFont="1" applyFill="1" applyBorder="1" applyAlignment="1">
      <alignment horizontal="center" vertical="center"/>
    </xf>
    <xf numFmtId="3" fontId="17" fillId="36" borderId="81" xfId="28" applyNumberFormat="1" applyFont="1" applyFill="1" applyBorder="1" applyAlignment="1">
      <alignment horizontal="center" vertical="center"/>
    </xf>
    <xf numFmtId="3" fontId="17" fillId="0" borderId="81" xfId="0" applyNumberFormat="1" applyFont="1" applyFill="1" applyBorder="1" applyAlignment="1">
      <alignment horizontal="center" vertical="center" wrapText="1"/>
    </xf>
    <xf numFmtId="3" fontId="17" fillId="0" borderId="70" xfId="0" applyNumberFormat="1" applyFont="1" applyFill="1" applyBorder="1" applyAlignment="1">
      <alignment horizontal="center" vertical="center"/>
    </xf>
    <xf numFmtId="3" fontId="17" fillId="0" borderId="81" xfId="1074" applyNumberFormat="1" applyFont="1" applyFill="1" applyBorder="1" applyAlignment="1">
      <alignment horizontal="center" vertical="center"/>
    </xf>
    <xf numFmtId="3" fontId="17" fillId="0" borderId="81" xfId="818" applyNumberFormat="1" applyFont="1" applyFill="1" applyBorder="1" applyAlignment="1">
      <alignment horizontal="center" vertical="center"/>
    </xf>
    <xf numFmtId="0" fontId="15" fillId="3" borderId="98" xfId="819" applyFont="1" applyFill="1" applyBorder="1" applyAlignment="1">
      <alignment vertical="center"/>
    </xf>
    <xf numFmtId="0" fontId="13" fillId="3" borderId="78" xfId="819" applyFont="1" applyFill="1" applyBorder="1" applyAlignment="1">
      <alignment vertical="center"/>
    </xf>
    <xf numFmtId="3" fontId="17" fillId="7" borderId="73" xfId="819" applyNumberFormat="1" applyFont="1" applyFill="1" applyBorder="1" applyAlignment="1">
      <alignment horizontal="right" vertical="center"/>
    </xf>
    <xf numFmtId="3" fontId="17" fillId="0" borderId="73" xfId="819" applyNumberFormat="1" applyFont="1" applyFill="1" applyBorder="1" applyAlignment="1">
      <alignment horizontal="right"/>
    </xf>
    <xf numFmtId="3" fontId="11" fillId="0" borderId="73" xfId="819" applyNumberFormat="1" applyFont="1" applyFill="1" applyBorder="1" applyAlignment="1">
      <alignment horizontal="right" vertical="center"/>
    </xf>
    <xf numFmtId="3" fontId="17" fillId="0" borderId="73" xfId="820" applyNumberFormat="1" applyFont="1" applyFill="1" applyBorder="1" applyAlignment="1">
      <alignment horizontal="right" vertical="center"/>
    </xf>
    <xf numFmtId="3" fontId="17" fillId="0" borderId="73" xfId="819" applyNumberFormat="1" applyFont="1" applyFill="1" applyBorder="1" applyAlignment="1">
      <alignment horizontal="right" vertical="center"/>
    </xf>
    <xf numFmtId="0" fontId="11" fillId="0" borderId="73" xfId="4" applyFont="1" applyFill="1" applyBorder="1" applyAlignment="1">
      <alignment horizontal="right" wrapText="1"/>
    </xf>
    <xf numFmtId="3" fontId="11" fillId="0" borderId="73" xfId="4" applyNumberFormat="1" applyFont="1" applyFill="1" applyBorder="1" applyAlignment="1">
      <alignment horizontal="right"/>
    </xf>
    <xf numFmtId="3" fontId="11" fillId="0" borderId="75" xfId="4" applyNumberFormat="1" applyFont="1" applyFill="1" applyBorder="1" applyAlignment="1">
      <alignment horizontal="right"/>
    </xf>
    <xf numFmtId="3" fontId="17" fillId="0" borderId="73" xfId="4" applyNumberFormat="1" applyFont="1" applyFill="1" applyBorder="1" applyAlignment="1">
      <alignment horizontal="right"/>
    </xf>
    <xf numFmtId="3" fontId="17" fillId="0" borderId="99" xfId="4" applyNumberFormat="1" applyFont="1" applyFill="1" applyBorder="1" applyAlignment="1">
      <alignment horizontal="right"/>
    </xf>
    <xf numFmtId="0" fontId="49" fillId="0" borderId="85" xfId="441" applyFont="1" applyBorder="1" applyAlignment="1">
      <alignment horizontal="center" vertical="center" wrapText="1"/>
    </xf>
    <xf numFmtId="3" fontId="17" fillId="7" borderId="73" xfId="818" applyNumberFormat="1" applyFont="1" applyFill="1" applyBorder="1" applyAlignment="1">
      <alignment horizontal="right" vertical="center"/>
    </xf>
    <xf numFmtId="3" fontId="17" fillId="0" borderId="73" xfId="818" applyNumberFormat="1" applyFont="1" applyFill="1" applyBorder="1" applyAlignment="1">
      <alignment horizontal="right"/>
    </xf>
    <xf numFmtId="3" fontId="11" fillId="0" borderId="73" xfId="818" applyNumberFormat="1" applyFont="1" applyFill="1" applyBorder="1" applyAlignment="1">
      <alignment horizontal="right" vertical="center"/>
    </xf>
    <xf numFmtId="3" fontId="17" fillId="0" borderId="73" xfId="818" applyNumberFormat="1" applyFont="1" applyFill="1" applyBorder="1" applyAlignment="1">
      <alignment horizontal="right" vertical="center"/>
    </xf>
    <xf numFmtId="0" fontId="17" fillId="0" borderId="50" xfId="441" applyFont="1" applyFill="1" applyBorder="1" applyAlignment="1">
      <alignment horizontal="center" vertical="center" wrapText="1"/>
    </xf>
    <xf numFmtId="0" fontId="17" fillId="0" borderId="11" xfId="441" applyFont="1" applyFill="1" applyBorder="1" applyAlignment="1">
      <alignment horizontal="center" vertical="center" wrapText="1"/>
    </xf>
    <xf numFmtId="0" fontId="17" fillId="0" borderId="12" xfId="441" applyFont="1" applyFill="1" applyBorder="1" applyAlignment="1">
      <alignment horizontal="center" vertical="center" wrapText="1"/>
    </xf>
    <xf numFmtId="0" fontId="17" fillId="0" borderId="70" xfId="441" applyFont="1" applyFill="1" applyBorder="1" applyAlignment="1">
      <alignment horizontal="center" vertical="center" wrapText="1"/>
    </xf>
    <xf numFmtId="3" fontId="17" fillId="0" borderId="53" xfId="0" applyNumberFormat="1" applyFont="1" applyFill="1" applyBorder="1" applyAlignment="1">
      <alignment horizontal="center" vertical="center"/>
    </xf>
    <xf numFmtId="3" fontId="17" fillId="0" borderId="85" xfId="0" applyNumberFormat="1" applyFont="1" applyFill="1" applyBorder="1" applyAlignment="1">
      <alignment horizontal="center" vertical="center"/>
    </xf>
    <xf numFmtId="3" fontId="17" fillId="35" borderId="9" xfId="0" applyNumberFormat="1" applyFont="1" applyFill="1" applyBorder="1" applyAlignment="1">
      <alignment horizontal="center" vertical="center"/>
    </xf>
    <xf numFmtId="3" fontId="17" fillId="0" borderId="49" xfId="441" applyNumberFormat="1" applyFont="1" applyFill="1" applyBorder="1" applyAlignment="1">
      <alignment horizontal="center" vertical="center" wrapText="1"/>
    </xf>
    <xf numFmtId="3" fontId="17" fillId="0" borderId="48" xfId="441" applyNumberFormat="1" applyFont="1" applyFill="1" applyBorder="1" applyAlignment="1">
      <alignment horizontal="center" vertical="center"/>
    </xf>
    <xf numFmtId="3" fontId="17" fillId="0" borderId="85" xfId="441" applyNumberFormat="1" applyFont="1" applyFill="1" applyBorder="1" applyAlignment="1">
      <alignment horizontal="center" vertical="center"/>
    </xf>
    <xf numFmtId="3" fontId="17" fillId="0" borderId="80" xfId="441" applyNumberFormat="1" applyFont="1" applyFill="1" applyBorder="1" applyAlignment="1">
      <alignment horizontal="center" vertical="center" wrapText="1"/>
    </xf>
    <xf numFmtId="3" fontId="17" fillId="0" borderId="11" xfId="441" applyNumberFormat="1" applyFont="1" applyFill="1" applyBorder="1" applyAlignment="1">
      <alignment horizontal="center" vertical="center"/>
    </xf>
    <xf numFmtId="3" fontId="17" fillId="0" borderId="70" xfId="441" applyNumberFormat="1" applyFont="1" applyFill="1" applyBorder="1" applyAlignment="1">
      <alignment horizontal="center" vertical="center"/>
    </xf>
    <xf numFmtId="0" fontId="17" fillId="3" borderId="71" xfId="818" applyFont="1" applyFill="1" applyBorder="1" applyAlignment="1">
      <alignment vertical="center"/>
    </xf>
    <xf numFmtId="0" fontId="11" fillId="3" borderId="34" xfId="818" applyFont="1" applyFill="1" applyBorder="1" applyAlignment="1">
      <alignment vertical="center"/>
    </xf>
    <xf numFmtId="0" fontId="11" fillId="35" borderId="34" xfId="818" applyFont="1" applyFill="1" applyBorder="1" applyAlignment="1">
      <alignment vertical="center"/>
    </xf>
    <xf numFmtId="0" fontId="17" fillId="3" borderId="73" xfId="818" applyFont="1" applyFill="1" applyBorder="1" applyAlignment="1">
      <alignment vertical="center"/>
    </xf>
    <xf numFmtId="3" fontId="11" fillId="0" borderId="90" xfId="818" applyNumberFormat="1" applyFont="1" applyFill="1" applyBorder="1" applyAlignment="1">
      <alignment horizontal="right" vertical="center"/>
    </xf>
    <xf numFmtId="0" fontId="15" fillId="3" borderId="71" xfId="818" applyFont="1" applyFill="1" applyBorder="1" applyAlignment="1">
      <alignment vertical="center"/>
    </xf>
    <xf numFmtId="0" fontId="13" fillId="3" borderId="72" xfId="818" applyFont="1" applyFill="1" applyBorder="1" applyAlignment="1">
      <alignment vertical="center"/>
    </xf>
    <xf numFmtId="3" fontId="17" fillId="0" borderId="90" xfId="4" applyNumberFormat="1" applyFont="1" applyFill="1" applyBorder="1" applyAlignment="1">
      <alignment horizontal="right"/>
    </xf>
    <xf numFmtId="164" fontId="11" fillId="0" borderId="3" xfId="6" applyNumberFormat="1" applyFont="1" applyFill="1" applyBorder="1" applyAlignment="1">
      <alignment vertical="center"/>
    </xf>
    <xf numFmtId="3" fontId="11" fillId="0" borderId="7" xfId="1096" applyNumberFormat="1" applyFont="1" applyFill="1" applyBorder="1"/>
    <xf numFmtId="0" fontId="17" fillId="2" borderId="89" xfId="1096" applyFont="1" applyFill="1" applyBorder="1" applyAlignment="1">
      <alignment horizontal="left" wrapText="1"/>
    </xf>
    <xf numFmtId="0" fontId="17" fillId="3" borderId="74" xfId="1096" applyFont="1" applyFill="1" applyBorder="1" applyAlignment="1">
      <alignment horizontal="left"/>
    </xf>
    <xf numFmtId="0" fontId="17" fillId="4" borderId="74" xfId="1096" applyFont="1" applyFill="1" applyBorder="1" applyAlignment="1">
      <alignment horizontal="left"/>
    </xf>
    <xf numFmtId="0" fontId="11" fillId="0" borderId="74" xfId="1096" applyFont="1" applyFill="1" applyBorder="1"/>
    <xf numFmtId="0" fontId="11" fillId="6" borderId="74" xfId="1096" applyFont="1" applyFill="1" applyBorder="1" applyAlignment="1">
      <alignment horizontal="left" wrapText="1"/>
    </xf>
    <xf numFmtId="0" fontId="17" fillId="2" borderId="74" xfId="1096" applyFont="1" applyFill="1" applyBorder="1" applyAlignment="1">
      <alignment horizontal="left" wrapText="1"/>
    </xf>
    <xf numFmtId="0" fontId="11" fillId="0" borderId="76" xfId="1096" applyFont="1" applyFill="1" applyBorder="1"/>
    <xf numFmtId="3" fontId="11" fillId="0" borderId="2" xfId="0" applyNumberFormat="1" applyFont="1" applyFill="1" applyBorder="1" applyAlignment="1">
      <alignment horizontal="right" vertical="center"/>
    </xf>
    <xf numFmtId="3" fontId="17" fillId="0" borderId="88" xfId="0" applyNumberFormat="1" applyFont="1" applyFill="1" applyBorder="1" applyAlignment="1">
      <alignment horizontal="right" vertical="center" wrapText="1"/>
    </xf>
    <xf numFmtId="3" fontId="17" fillId="2" borderId="89" xfId="0" applyNumberFormat="1" applyFont="1" applyFill="1" applyBorder="1" applyAlignment="1">
      <alignment horizontal="left" wrapText="1"/>
    </xf>
    <xf numFmtId="3" fontId="17" fillId="0" borderId="73" xfId="0" applyNumberFormat="1" applyFont="1" applyFill="1" applyBorder="1" applyAlignment="1">
      <alignment vertical="center"/>
    </xf>
    <xf numFmtId="3" fontId="17" fillId="3" borderId="74" xfId="0" applyNumberFormat="1" applyFont="1" applyFill="1" applyBorder="1" applyAlignment="1">
      <alignment horizontal="left"/>
    </xf>
    <xf numFmtId="3" fontId="11" fillId="0" borderId="73" xfId="0" applyNumberFormat="1" applyFont="1" applyFill="1" applyBorder="1" applyAlignment="1">
      <alignment horizontal="right" vertical="center"/>
    </xf>
    <xf numFmtId="3" fontId="11" fillId="0" borderId="73" xfId="0" applyNumberFormat="1" applyFont="1" applyFill="1" applyBorder="1" applyAlignment="1">
      <alignment vertical="center"/>
    </xf>
    <xf numFmtId="3" fontId="17" fillId="0" borderId="73" xfId="0" applyNumberFormat="1" applyFont="1" applyFill="1" applyBorder="1" applyAlignment="1">
      <alignment horizontal="right" vertical="center"/>
    </xf>
    <xf numFmtId="3" fontId="11" fillId="0" borderId="75" xfId="0" applyNumberFormat="1" applyFont="1" applyFill="1" applyBorder="1" applyAlignment="1">
      <alignment vertical="center"/>
    </xf>
    <xf numFmtId="3" fontId="17" fillId="0" borderId="101" xfId="0" applyNumberFormat="1" applyFont="1" applyFill="1" applyBorder="1" applyAlignment="1">
      <alignment horizontal="center" vertical="center"/>
    </xf>
    <xf numFmtId="3" fontId="15" fillId="0" borderId="102" xfId="0" applyNumberFormat="1" applyFont="1" applyFill="1" applyBorder="1" applyAlignment="1">
      <alignment horizontal="right" vertical="center" wrapText="1"/>
    </xf>
    <xf numFmtId="3" fontId="15" fillId="0" borderId="103" xfId="0" applyNumberFormat="1" applyFont="1" applyFill="1" applyBorder="1" applyAlignment="1">
      <alignment horizontal="right" vertical="center" wrapText="1"/>
    </xf>
    <xf numFmtId="3" fontId="15" fillId="0" borderId="103" xfId="0" applyNumberFormat="1" applyFont="1" applyFill="1" applyBorder="1" applyAlignment="1">
      <alignment horizontal="right" vertical="center"/>
    </xf>
    <xf numFmtId="3" fontId="15" fillId="0" borderId="103" xfId="6" applyNumberFormat="1" applyFont="1" applyFill="1" applyBorder="1" applyAlignment="1">
      <alignment horizontal="right" vertical="center"/>
    </xf>
    <xf numFmtId="3" fontId="15" fillId="0" borderId="104" xfId="0" applyNumberFormat="1" applyFont="1" applyFill="1" applyBorder="1" applyAlignment="1">
      <alignment horizontal="right" vertical="center"/>
    </xf>
    <xf numFmtId="3" fontId="17" fillId="0" borderId="107" xfId="0" applyNumberFormat="1" applyFont="1" applyFill="1" applyBorder="1" applyAlignment="1">
      <alignment horizontal="center" vertical="center"/>
    </xf>
    <xf numFmtId="3" fontId="15" fillId="0" borderId="108" xfId="0" applyNumberFormat="1" applyFont="1" applyFill="1" applyBorder="1" applyAlignment="1">
      <alignment horizontal="right" vertical="center" wrapText="1"/>
    </xf>
    <xf numFmtId="3" fontId="15" fillId="0" borderId="109" xfId="0" applyNumberFormat="1" applyFont="1" applyFill="1" applyBorder="1" applyAlignment="1">
      <alignment horizontal="right" vertical="center" wrapText="1"/>
    </xf>
    <xf numFmtId="3" fontId="15" fillId="0" borderId="109" xfId="0" applyNumberFormat="1" applyFont="1" applyFill="1" applyBorder="1" applyAlignment="1">
      <alignment horizontal="right" vertical="center"/>
    </xf>
    <xf numFmtId="3" fontId="15" fillId="0" borderId="109" xfId="6" applyNumberFormat="1" applyFont="1" applyFill="1" applyBorder="1" applyAlignment="1">
      <alignment horizontal="right" vertical="center"/>
    </xf>
    <xf numFmtId="3" fontId="15" fillId="0" borderId="110" xfId="0" applyNumberFormat="1" applyFont="1" applyFill="1" applyBorder="1" applyAlignment="1">
      <alignment horizontal="right" vertical="center"/>
    </xf>
    <xf numFmtId="3" fontId="17" fillId="0" borderId="12" xfId="0" applyNumberFormat="1" applyFont="1" applyFill="1" applyBorder="1" applyAlignment="1">
      <alignment horizontal="center" vertical="center"/>
    </xf>
    <xf numFmtId="3" fontId="17" fillId="0" borderId="51" xfId="0" applyNumberFormat="1" applyFont="1" applyFill="1" applyBorder="1" applyAlignment="1">
      <alignment horizontal="center" vertical="center"/>
    </xf>
    <xf numFmtId="3" fontId="17" fillId="0" borderId="50" xfId="0" applyNumberFormat="1" applyFont="1" applyFill="1" applyBorder="1" applyAlignment="1">
      <alignment horizontal="center" vertical="center"/>
    </xf>
    <xf numFmtId="3" fontId="17" fillId="0" borderId="84" xfId="0" applyNumberFormat="1" applyFont="1" applyFill="1" applyBorder="1" applyAlignment="1">
      <alignment horizontal="center" vertical="center" wrapText="1"/>
    </xf>
    <xf numFmtId="3" fontId="17" fillId="0" borderId="51" xfId="441" applyNumberFormat="1" applyFont="1" applyFill="1" applyBorder="1" applyAlignment="1">
      <alignment horizontal="center" vertical="center"/>
    </xf>
    <xf numFmtId="3" fontId="17" fillId="0" borderId="50" xfId="441" applyNumberFormat="1" applyFont="1" applyFill="1" applyBorder="1" applyAlignment="1">
      <alignment horizontal="center" vertical="center"/>
    </xf>
    <xf numFmtId="3" fontId="17" fillId="0" borderId="53" xfId="441" applyNumberFormat="1" applyFont="1" applyFill="1" applyBorder="1" applyAlignment="1">
      <alignment horizontal="center" vertical="center"/>
    </xf>
    <xf numFmtId="3" fontId="17" fillId="0" borderId="48" xfId="0" applyNumberFormat="1" applyFont="1" applyFill="1" applyBorder="1" applyAlignment="1">
      <alignment horizontal="center" vertical="center"/>
    </xf>
    <xf numFmtId="3" fontId="17" fillId="0" borderId="63" xfId="0" applyNumberFormat="1" applyFont="1" applyFill="1" applyBorder="1" applyAlignment="1">
      <alignment horizontal="center" vertical="center"/>
    </xf>
    <xf numFmtId="3" fontId="17" fillId="0" borderId="54" xfId="0" applyNumberFormat="1" applyFont="1" applyFill="1" applyBorder="1" applyAlignment="1">
      <alignment horizontal="center" vertical="center"/>
    </xf>
    <xf numFmtId="164" fontId="11" fillId="39" borderId="2" xfId="6" applyNumberFormat="1" applyFont="1" applyFill="1" applyBorder="1" applyAlignment="1">
      <alignment vertical="center" wrapText="1"/>
    </xf>
    <xf numFmtId="164" fontId="11" fillId="35" borderId="2" xfId="6" applyNumberFormat="1" applyFont="1" applyFill="1" applyBorder="1" applyAlignment="1">
      <alignment vertical="center" wrapText="1"/>
    </xf>
    <xf numFmtId="0" fontId="11" fillId="35" borderId="2" xfId="818" applyFont="1" applyFill="1" applyBorder="1" applyAlignment="1">
      <alignment vertical="center"/>
    </xf>
    <xf numFmtId="164" fontId="11" fillId="35" borderId="3" xfId="6" applyNumberFormat="1" applyFont="1" applyFill="1" applyBorder="1" applyAlignment="1">
      <alignment vertical="center" wrapText="1"/>
    </xf>
    <xf numFmtId="0" fontId="11" fillId="35" borderId="74" xfId="818" applyFont="1" applyFill="1" applyBorder="1" applyAlignment="1">
      <alignment vertical="center"/>
    </xf>
    <xf numFmtId="0" fontId="15" fillId="38" borderId="19" xfId="0" applyFont="1" applyFill="1" applyBorder="1" applyAlignment="1">
      <alignment horizontal="center" vertical="center"/>
    </xf>
    <xf numFmtId="0" fontId="15" fillId="38" borderId="20" xfId="0" applyFont="1" applyFill="1" applyBorder="1" applyAlignment="1">
      <alignment horizontal="center" vertical="center"/>
    </xf>
    <xf numFmtId="0" fontId="15" fillId="38" borderId="105" xfId="0" applyFont="1" applyFill="1" applyBorder="1" applyAlignment="1">
      <alignment horizontal="center" vertical="center"/>
    </xf>
    <xf numFmtId="3" fontId="17" fillId="0" borderId="51" xfId="0" applyNumberFormat="1" applyFont="1" applyFill="1" applyBorder="1" applyAlignment="1">
      <alignment horizontal="center" vertical="center" wrapText="1"/>
    </xf>
    <xf numFmtId="3" fontId="17" fillId="0" borderId="106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/>
    </xf>
    <xf numFmtId="3" fontId="17" fillId="0" borderId="55" xfId="0" applyNumberFormat="1" applyFont="1" applyFill="1" applyBorder="1" applyAlignment="1">
      <alignment horizontal="center" vertical="center" wrapText="1"/>
    </xf>
    <xf numFmtId="0" fontId="17" fillId="38" borderId="54" xfId="0" applyFont="1" applyFill="1" applyBorder="1" applyAlignment="1">
      <alignment horizontal="center" vertical="center" wrapText="1"/>
    </xf>
    <xf numFmtId="0" fontId="17" fillId="38" borderId="51" xfId="0" applyFont="1" applyFill="1" applyBorder="1" applyAlignment="1">
      <alignment horizontal="center" vertical="center" wrapText="1"/>
    </xf>
    <xf numFmtId="0" fontId="17" fillId="38" borderId="55" xfId="0" applyFont="1" applyFill="1" applyBorder="1" applyAlignment="1">
      <alignment horizontal="center" vertical="center" wrapText="1"/>
    </xf>
    <xf numFmtId="3" fontId="17" fillId="0" borderId="51" xfId="0" applyNumberFormat="1" applyFont="1" applyFill="1" applyBorder="1" applyAlignment="1">
      <alignment horizontal="center" vertical="center"/>
    </xf>
    <xf numFmtId="3" fontId="17" fillId="0" borderId="65" xfId="0" applyNumberFormat="1" applyFont="1" applyFill="1" applyBorder="1" applyAlignment="1">
      <alignment horizontal="center" vertical="center" wrapText="1"/>
    </xf>
    <xf numFmtId="3" fontId="17" fillId="0" borderId="84" xfId="0" applyNumberFormat="1" applyFont="1" applyFill="1" applyBorder="1" applyAlignment="1">
      <alignment horizontal="center" vertical="center" wrapText="1"/>
    </xf>
    <xf numFmtId="0" fontId="17" fillId="8" borderId="54" xfId="1096" applyFont="1" applyFill="1" applyBorder="1" applyAlignment="1">
      <alignment horizontal="center" vertical="center" wrapText="1"/>
    </xf>
    <xf numFmtId="0" fontId="17" fillId="8" borderId="51" xfId="1096" applyFont="1" applyFill="1" applyBorder="1" applyAlignment="1">
      <alignment horizontal="center" vertical="center" wrapText="1"/>
    </xf>
    <xf numFmtId="0" fontId="17" fillId="8" borderId="55" xfId="1096" applyFont="1" applyFill="1" applyBorder="1" applyAlignment="1">
      <alignment horizontal="center" vertical="center" wrapText="1"/>
    </xf>
    <xf numFmtId="0" fontId="14" fillId="0" borderId="66" xfId="1096" applyFont="1" applyBorder="1" applyAlignment="1">
      <alignment horizontal="center" vertical="center" wrapText="1"/>
    </xf>
    <xf numFmtId="0" fontId="14" fillId="0" borderId="67" xfId="1096" applyFont="1" applyBorder="1" applyAlignment="1">
      <alignment horizontal="center" vertical="center" wrapText="1"/>
    </xf>
    <xf numFmtId="0" fontId="14" fillId="0" borderId="51" xfId="1096" applyFont="1" applyBorder="1" applyAlignment="1">
      <alignment horizontal="center" vertical="center" wrapText="1"/>
    </xf>
    <xf numFmtId="0" fontId="14" fillId="0" borderId="55" xfId="1096" applyFont="1" applyBorder="1" applyAlignment="1">
      <alignment horizontal="center" vertical="center" wrapText="1"/>
    </xf>
    <xf numFmtId="0" fontId="17" fillId="0" borderId="52" xfId="1096" applyFont="1" applyFill="1" applyBorder="1" applyAlignment="1">
      <alignment horizontal="center" vertical="center" wrapText="1"/>
    </xf>
    <xf numFmtId="0" fontId="17" fillId="0" borderId="48" xfId="1096" applyFont="1" applyFill="1" applyBorder="1" applyAlignment="1">
      <alignment horizontal="center" vertical="center" wrapText="1"/>
    </xf>
    <xf numFmtId="0" fontId="17" fillId="0" borderId="66" xfId="1096" applyFont="1" applyFill="1" applyBorder="1" applyAlignment="1">
      <alignment horizontal="center" vertical="center" wrapText="1"/>
    </xf>
    <xf numFmtId="0" fontId="17" fillId="0" borderId="67" xfId="1096" applyFont="1" applyFill="1" applyBorder="1" applyAlignment="1">
      <alignment horizontal="center" vertical="center" wrapText="1"/>
    </xf>
    <xf numFmtId="3" fontId="17" fillId="0" borderId="87" xfId="1096" applyNumberFormat="1" applyFont="1" applyFill="1" applyBorder="1" applyAlignment="1">
      <alignment horizontal="center" vertical="center" wrapText="1"/>
    </xf>
    <xf numFmtId="3" fontId="17" fillId="0" borderId="84" xfId="1096" applyNumberFormat="1" applyFont="1" applyFill="1" applyBorder="1" applyAlignment="1">
      <alignment horizontal="center" vertical="center" wrapText="1"/>
    </xf>
    <xf numFmtId="0" fontId="17" fillId="36" borderId="12" xfId="1096" applyFont="1" applyFill="1" applyBorder="1" applyAlignment="1">
      <alignment horizontal="center" vertical="center" wrapText="1"/>
    </xf>
    <xf numFmtId="0" fontId="17" fillId="36" borderId="51" xfId="1096" applyFont="1" applyFill="1" applyBorder="1" applyAlignment="1">
      <alignment horizontal="center" vertical="center" wrapText="1"/>
    </xf>
    <xf numFmtId="0" fontId="17" fillId="36" borderId="55" xfId="1096" applyFont="1" applyFill="1" applyBorder="1" applyAlignment="1">
      <alignment horizontal="center" vertical="center" wrapText="1"/>
    </xf>
    <xf numFmtId="0" fontId="14" fillId="0" borderId="21" xfId="1096" applyFont="1" applyBorder="1" applyAlignment="1">
      <alignment horizontal="center" vertical="center" wrapText="1"/>
    </xf>
    <xf numFmtId="0" fontId="14" fillId="0" borderId="86" xfId="1096" applyFont="1" applyBorder="1" applyAlignment="1">
      <alignment horizontal="center" vertical="center" wrapText="1"/>
    </xf>
    <xf numFmtId="3" fontId="17" fillId="0" borderId="51" xfId="441" applyNumberFormat="1" applyFont="1" applyFill="1" applyBorder="1" applyAlignment="1">
      <alignment horizontal="center" vertical="center" wrapText="1"/>
    </xf>
    <xf numFmtId="3" fontId="17" fillId="0" borderId="55" xfId="441" applyNumberFormat="1" applyFont="1" applyFill="1" applyBorder="1" applyAlignment="1">
      <alignment horizontal="center" vertical="center" wrapText="1"/>
    </xf>
    <xf numFmtId="3" fontId="17" fillId="0" borderId="51" xfId="441" applyNumberFormat="1" applyFont="1" applyFill="1" applyBorder="1" applyAlignment="1">
      <alignment horizontal="center" vertical="center"/>
    </xf>
    <xf numFmtId="3" fontId="17" fillId="0" borderId="82" xfId="441" applyNumberFormat="1" applyFont="1" applyFill="1" applyBorder="1" applyAlignment="1">
      <alignment horizontal="center" vertical="center" wrapText="1"/>
    </xf>
    <xf numFmtId="3" fontId="17" fillId="0" borderId="100" xfId="441" applyNumberFormat="1" applyFont="1" applyFill="1" applyBorder="1" applyAlignment="1">
      <alignment horizontal="center" vertical="center" wrapText="1"/>
    </xf>
    <xf numFmtId="0" fontId="17" fillId="0" borderId="28" xfId="441" applyFont="1" applyFill="1" applyBorder="1" applyAlignment="1">
      <alignment horizontal="center" vertical="center" wrapText="1"/>
    </xf>
    <xf numFmtId="0" fontId="17" fillId="0" borderId="49" xfId="44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/>
    </xf>
    <xf numFmtId="0" fontId="11" fillId="0" borderId="26" xfId="4" applyFont="1" applyFill="1" applyBorder="1" applyAlignment="1">
      <alignment vertical="center"/>
    </xf>
    <xf numFmtId="0" fontId="13" fillId="0" borderId="27" xfId="818" applyFont="1" applyBorder="1" applyAlignment="1">
      <alignment vertical="center" wrapText="1"/>
    </xf>
    <xf numFmtId="0" fontId="13" fillId="0" borderId="28" xfId="818" applyFont="1" applyBorder="1" applyAlignment="1">
      <alignment vertical="center" wrapText="1"/>
    </xf>
    <xf numFmtId="0" fontId="13" fillId="0" borderId="29" xfId="818" applyFont="1" applyBorder="1" applyAlignment="1">
      <alignment vertical="center" wrapText="1"/>
    </xf>
    <xf numFmtId="0" fontId="13" fillId="0" borderId="15" xfId="818" applyFont="1" applyBorder="1" applyAlignment="1">
      <alignment vertical="center" wrapText="1"/>
    </xf>
    <xf numFmtId="0" fontId="13" fillId="0" borderId="0" xfId="818" applyFont="1" applyBorder="1" applyAlignment="1">
      <alignment vertical="center" wrapText="1"/>
    </xf>
    <xf numFmtId="0" fontId="13" fillId="0" borderId="16" xfId="818" applyFont="1" applyBorder="1" applyAlignment="1">
      <alignment vertical="center" wrapText="1"/>
    </xf>
    <xf numFmtId="0" fontId="13" fillId="0" borderId="24" xfId="818" applyFont="1" applyBorder="1" applyAlignment="1">
      <alignment vertical="center" wrapText="1"/>
    </xf>
    <xf numFmtId="0" fontId="13" fillId="0" borderId="25" xfId="818" applyFont="1" applyBorder="1" applyAlignment="1">
      <alignment vertical="center" wrapText="1"/>
    </xf>
    <xf numFmtId="0" fontId="13" fillId="0" borderId="30" xfId="818" applyFont="1" applyBorder="1" applyAlignment="1">
      <alignment vertical="center" wrapText="1"/>
    </xf>
    <xf numFmtId="3" fontId="17" fillId="0" borderId="65" xfId="441" applyNumberFormat="1" applyFont="1" applyFill="1" applyBorder="1" applyAlignment="1">
      <alignment horizontal="center" vertical="center" wrapText="1"/>
    </xf>
    <xf numFmtId="3" fontId="17" fillId="0" borderId="84" xfId="441" applyNumberFormat="1" applyFont="1" applyFill="1" applyBorder="1" applyAlignment="1">
      <alignment horizontal="center" vertical="center" wrapText="1"/>
    </xf>
    <xf numFmtId="0" fontId="17" fillId="0" borderId="52" xfId="441" applyFont="1" applyFill="1" applyBorder="1" applyAlignment="1">
      <alignment horizontal="center" vertical="center" wrapText="1"/>
    </xf>
    <xf numFmtId="0" fontId="17" fillId="0" borderId="48" xfId="441" applyFont="1" applyFill="1" applyBorder="1" applyAlignment="1">
      <alignment horizontal="center" vertical="center" wrapText="1"/>
    </xf>
    <xf numFmtId="0" fontId="17" fillId="0" borderId="18" xfId="441" applyFont="1" applyFill="1" applyBorder="1" applyAlignment="1">
      <alignment horizontal="center" vertical="center" wrapText="1"/>
    </xf>
    <xf numFmtId="3" fontId="17" fillId="0" borderId="65" xfId="441" applyNumberFormat="1" applyFont="1" applyFill="1" applyBorder="1" applyAlignment="1">
      <alignment horizontal="center" vertical="center"/>
    </xf>
    <xf numFmtId="3" fontId="17" fillId="0" borderId="84" xfId="441" applyNumberFormat="1" applyFont="1" applyFill="1" applyBorder="1" applyAlignment="1">
      <alignment horizontal="center" vertical="center"/>
    </xf>
    <xf numFmtId="0" fontId="17" fillId="0" borderId="66" xfId="441" applyFont="1" applyFill="1" applyBorder="1" applyAlignment="1">
      <alignment horizontal="center" vertical="center" wrapText="1"/>
    </xf>
    <xf numFmtId="0" fontId="17" fillId="0" borderId="67" xfId="441" applyFont="1" applyFill="1" applyBorder="1" applyAlignment="1">
      <alignment horizontal="center" vertical="center" wrapText="1"/>
    </xf>
    <xf numFmtId="0" fontId="17" fillId="0" borderId="51" xfId="1074" applyFont="1" applyFill="1" applyBorder="1" applyAlignment="1">
      <alignment horizontal="center" vertical="center" wrapText="1"/>
    </xf>
    <xf numFmtId="3" fontId="17" fillId="0" borderId="66" xfId="441" applyNumberFormat="1" applyFont="1" applyFill="1" applyBorder="1" applyAlignment="1">
      <alignment horizontal="center" vertical="center" wrapText="1"/>
    </xf>
    <xf numFmtId="3" fontId="17" fillId="0" borderId="67" xfId="441" applyNumberFormat="1" applyFont="1" applyFill="1" applyBorder="1" applyAlignment="1">
      <alignment horizontal="center" vertical="center" wrapText="1"/>
    </xf>
    <xf numFmtId="3" fontId="17" fillId="0" borderId="49" xfId="0" applyNumberFormat="1" applyFont="1" applyFill="1" applyBorder="1" applyAlignment="1">
      <alignment horizontal="center" vertical="center"/>
    </xf>
    <xf numFmtId="3" fontId="17" fillId="0" borderId="49" xfId="0" applyNumberFormat="1" applyFont="1" applyFill="1" applyBorder="1" applyAlignment="1">
      <alignment horizontal="center" vertical="center" wrapText="1"/>
    </xf>
    <xf numFmtId="3" fontId="17" fillId="0" borderId="68" xfId="0" applyNumberFormat="1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50" fillId="0" borderId="51" xfId="0" applyFont="1" applyBorder="1" applyAlignment="1">
      <alignment horizontal="center" vertical="center" wrapText="1"/>
    </xf>
    <xf numFmtId="3" fontId="17" fillId="35" borderId="2" xfId="0" applyNumberFormat="1" applyFont="1" applyFill="1" applyBorder="1" applyAlignment="1">
      <alignment horizontal="right" vertical="center"/>
    </xf>
    <xf numFmtId="3" fontId="11" fillId="35" borderId="6" xfId="0" applyNumberFormat="1" applyFont="1" applyFill="1" applyBorder="1" applyAlignment="1">
      <alignment horizontal="right" vertical="center"/>
    </xf>
    <xf numFmtId="3" fontId="11" fillId="35" borderId="2" xfId="0" applyNumberFormat="1" applyFont="1" applyFill="1" applyBorder="1" applyAlignment="1">
      <alignment horizontal="right" vertical="center"/>
    </xf>
    <xf numFmtId="0" fontId="11" fillId="0" borderId="0" xfId="0" applyFont="1"/>
    <xf numFmtId="0" fontId="15" fillId="0" borderId="28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5" fillId="0" borderId="23" xfId="13" applyFont="1" applyBorder="1" applyAlignment="1">
      <alignment horizontal="center"/>
    </xf>
    <xf numFmtId="0" fontId="15" fillId="0" borderId="22" xfId="13" applyFont="1" applyBorder="1" applyAlignment="1">
      <alignment horizontal="center"/>
    </xf>
    <xf numFmtId="164" fontId="15" fillId="0" borderId="60" xfId="6" applyNumberFormat="1" applyFont="1" applyBorder="1" applyAlignment="1">
      <alignment horizontal="right" vertical="center"/>
    </xf>
    <xf numFmtId="164" fontId="15" fillId="0" borderId="8" xfId="6" applyNumberFormat="1" applyFont="1" applyBorder="1" applyAlignment="1">
      <alignment horizontal="right" vertical="center"/>
    </xf>
    <xf numFmtId="0" fontId="13" fillId="0" borderId="0" xfId="819" applyFont="1"/>
    <xf numFmtId="0" fontId="16" fillId="0" borderId="0" xfId="0" applyFont="1" applyAlignment="1">
      <alignment horizontal="center"/>
    </xf>
    <xf numFmtId="0" fontId="16" fillId="0" borderId="0" xfId="0" applyFont="1"/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16" fillId="0" borderId="0" xfId="0" applyFont="1" applyFill="1"/>
    <xf numFmtId="0" fontId="15" fillId="0" borderId="92" xfId="13" applyFont="1" applyBorder="1" applyAlignment="1">
      <alignment horizontal="center"/>
    </xf>
    <xf numFmtId="0" fontId="15" fillId="0" borderId="61" xfId="13" applyFont="1" applyBorder="1" applyAlignment="1">
      <alignment horizontal="center"/>
    </xf>
    <xf numFmtId="164" fontId="13" fillId="0" borderId="64" xfId="6" applyNumberFormat="1" applyFont="1" applyBorder="1" applyAlignment="1">
      <alignment horizontal="right" vertical="center"/>
    </xf>
    <xf numFmtId="164" fontId="13" fillId="0" borderId="93" xfId="6" applyNumberFormat="1" applyFont="1" applyBorder="1" applyAlignment="1">
      <alignment horizontal="right" vertical="center"/>
    </xf>
    <xf numFmtId="164" fontId="15" fillId="0" borderId="64" xfId="6" applyNumberFormat="1" applyFont="1" applyBorder="1" applyAlignment="1">
      <alignment horizontal="right" vertical="center"/>
    </xf>
    <xf numFmtId="164" fontId="15" fillId="0" borderId="93" xfId="6" applyNumberFormat="1" applyFont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7" fillId="0" borderId="74" xfId="0" applyNumberFormat="1" applyFont="1" applyFill="1" applyBorder="1" applyAlignment="1">
      <alignment horizontal="right" vertical="center"/>
    </xf>
    <xf numFmtId="3" fontId="17" fillId="35" borderId="74" xfId="0" applyNumberFormat="1" applyFont="1" applyFill="1" applyBorder="1" applyAlignment="1">
      <alignment horizontal="right" vertical="center"/>
    </xf>
    <xf numFmtId="0" fontId="54" fillId="0" borderId="0" xfId="1096" applyFont="1"/>
    <xf numFmtId="0" fontId="11" fillId="2" borderId="9" xfId="1096" applyFont="1" applyFill="1" applyBorder="1" applyAlignment="1">
      <alignment horizontal="left" wrapText="1"/>
    </xf>
    <xf numFmtId="0" fontId="11" fillId="3" borderId="2" xfId="1096" applyFont="1" applyFill="1" applyBorder="1" applyAlignment="1">
      <alignment horizontal="left"/>
    </xf>
    <xf numFmtId="0" fontId="11" fillId="4" borderId="2" xfId="1096" applyFont="1" applyFill="1" applyBorder="1" applyAlignment="1">
      <alignment horizontal="left"/>
    </xf>
    <xf numFmtId="0" fontId="11" fillId="2" borderId="2" xfId="1096" applyFont="1" applyFill="1" applyBorder="1" applyAlignment="1">
      <alignment horizontal="left" wrapText="1"/>
    </xf>
    <xf numFmtId="0" fontId="55" fillId="0" borderId="0" xfId="1096" applyFont="1"/>
    <xf numFmtId="3" fontId="11" fillId="0" borderId="2" xfId="441" applyNumberFormat="1" applyFont="1" applyBorder="1"/>
    <xf numFmtId="3" fontId="11" fillId="0" borderId="74" xfId="441" applyNumberFormat="1" applyFont="1" applyBorder="1"/>
    <xf numFmtId="3" fontId="17" fillId="0" borderId="88" xfId="1096" applyNumberFormat="1" applyFont="1" applyFill="1" applyBorder="1" applyAlignment="1">
      <alignment vertical="center"/>
    </xf>
    <xf numFmtId="0" fontId="56" fillId="37" borderId="9" xfId="1096" applyFont="1" applyFill="1" applyBorder="1"/>
    <xf numFmtId="0" fontId="56" fillId="37" borderId="89" xfId="1096" applyFont="1" applyFill="1" applyBorder="1"/>
    <xf numFmtId="3" fontId="17" fillId="0" borderId="73" xfId="1096" applyNumberFormat="1" applyFont="1" applyFill="1" applyBorder="1" applyAlignment="1">
      <alignment vertical="center"/>
    </xf>
    <xf numFmtId="0" fontId="56" fillId="35" borderId="2" xfId="1096" applyFont="1" applyFill="1" applyBorder="1"/>
    <xf numFmtId="0" fontId="56" fillId="35" borderId="74" xfId="1096" applyFont="1" applyFill="1" applyBorder="1"/>
    <xf numFmtId="0" fontId="56" fillId="35" borderId="2" xfId="1096" applyFont="1" applyFill="1" applyBorder="1" applyAlignment="1">
      <alignment horizontal="center"/>
    </xf>
    <xf numFmtId="3" fontId="11" fillId="0" borderId="73" xfId="1096" applyNumberFormat="1" applyFont="1" applyFill="1" applyBorder="1" applyAlignment="1">
      <alignment vertical="center"/>
    </xf>
    <xf numFmtId="0" fontId="56" fillId="0" borderId="2" xfId="1096" applyFont="1" applyBorder="1"/>
    <xf numFmtId="0" fontId="56" fillId="9" borderId="2" xfId="1096" applyFont="1" applyFill="1" applyBorder="1"/>
    <xf numFmtId="0" fontId="56" fillId="9" borderId="74" xfId="1096" applyFont="1" applyFill="1" applyBorder="1"/>
    <xf numFmtId="3" fontId="11" fillId="0" borderId="75" xfId="1096" applyNumberFormat="1" applyFont="1" applyFill="1" applyBorder="1" applyAlignment="1">
      <alignment vertical="center"/>
    </xf>
    <xf numFmtId="0" fontId="56" fillId="0" borderId="1" xfId="1096" applyFont="1" applyBorder="1"/>
    <xf numFmtId="0" fontId="15" fillId="0" borderId="0" xfId="819" applyFont="1"/>
    <xf numFmtId="3" fontId="11" fillId="39" borderId="2" xfId="441" applyNumberFormat="1" applyFont="1" applyFill="1" applyBorder="1"/>
    <xf numFmtId="3" fontId="11" fillId="39" borderId="74" xfId="441" applyNumberFormat="1" applyFont="1" applyFill="1" applyBorder="1"/>
    <xf numFmtId="0" fontId="11" fillId="0" borderId="0" xfId="818" applyFont="1"/>
    <xf numFmtId="3" fontId="16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/>
    <xf numFmtId="164" fontId="15" fillId="39" borderId="64" xfId="6" applyNumberFormat="1" applyFont="1" applyFill="1" applyBorder="1" applyAlignment="1">
      <alignment horizontal="right" vertical="center"/>
    </xf>
    <xf numFmtId="164" fontId="15" fillId="39" borderId="93" xfId="6" applyNumberFormat="1" applyFont="1" applyFill="1" applyBorder="1" applyAlignment="1">
      <alignment horizontal="right" vertical="center"/>
    </xf>
    <xf numFmtId="0" fontId="17" fillId="3" borderId="35" xfId="818" applyFont="1" applyFill="1" applyBorder="1" applyAlignment="1">
      <alignment vertical="center"/>
    </xf>
    <xf numFmtId="0" fontId="11" fillId="0" borderId="6" xfId="818" applyFont="1" applyFill="1" applyBorder="1" applyAlignment="1">
      <alignment horizontal="left" vertical="center" wrapText="1"/>
    </xf>
    <xf numFmtId="0" fontId="17" fillId="3" borderId="6" xfId="818" applyFont="1" applyFill="1" applyBorder="1" applyAlignment="1">
      <alignment vertical="center"/>
    </xf>
    <xf numFmtId="0" fontId="11" fillId="0" borderId="13" xfId="818" applyFont="1" applyFill="1" applyBorder="1" applyAlignment="1">
      <alignment horizontal="left" vertical="center" wrapText="1"/>
    </xf>
    <xf numFmtId="0" fontId="11" fillId="3" borderId="77" xfId="818" applyFont="1" applyFill="1" applyBorder="1" applyAlignment="1">
      <alignment vertical="center"/>
    </xf>
    <xf numFmtId="164" fontId="11" fillId="0" borderId="4" xfId="6" applyNumberFormat="1" applyFont="1" applyFill="1" applyBorder="1" applyAlignment="1">
      <alignment vertical="center" wrapText="1"/>
    </xf>
    <xf numFmtId="0" fontId="11" fillId="3" borderId="4" xfId="818" applyFont="1" applyFill="1" applyBorder="1" applyAlignment="1">
      <alignment vertical="center"/>
    </xf>
    <xf numFmtId="164" fontId="11" fillId="0" borderId="112" xfId="6" applyNumberFormat="1" applyFont="1" applyFill="1" applyBorder="1" applyAlignment="1">
      <alignment vertical="center" wrapText="1"/>
    </xf>
    <xf numFmtId="0" fontId="13" fillId="0" borderId="0" xfId="818" applyFont="1"/>
    <xf numFmtId="0" fontId="11" fillId="35" borderId="72" xfId="818" applyFont="1" applyFill="1" applyBorder="1"/>
    <xf numFmtId="3" fontId="11" fillId="35" borderId="2" xfId="441" applyNumberFormat="1" applyFont="1" applyFill="1" applyBorder="1"/>
    <xf numFmtId="3" fontId="11" fillId="35" borderId="74" xfId="441" applyNumberFormat="1" applyFont="1" applyFill="1" applyBorder="1"/>
    <xf numFmtId="3" fontId="11" fillId="0" borderId="3" xfId="441" applyNumberFormat="1" applyFont="1" applyBorder="1"/>
    <xf numFmtId="3" fontId="11" fillId="35" borderId="3" xfId="441" applyNumberFormat="1" applyFont="1" applyFill="1" applyBorder="1"/>
    <xf numFmtId="3" fontId="11" fillId="35" borderId="91" xfId="441" applyNumberFormat="1" applyFont="1" applyFill="1" applyBorder="1"/>
    <xf numFmtId="164" fontId="13" fillId="0" borderId="0" xfId="6" applyNumberFormat="1" applyFont="1"/>
    <xf numFmtId="164" fontId="13" fillId="0" borderId="0" xfId="6" applyNumberFormat="1" applyFont="1" applyAlignment="1">
      <alignment horizontal="right" vertical="center"/>
    </xf>
    <xf numFmtId="164" fontId="15" fillId="35" borderId="64" xfId="6" applyNumberFormat="1" applyFont="1" applyFill="1" applyBorder="1" applyAlignment="1">
      <alignment horizontal="right" vertical="center"/>
    </xf>
    <xf numFmtId="164" fontId="15" fillId="35" borderId="93" xfId="6" applyNumberFormat="1" applyFont="1" applyFill="1" applyBorder="1" applyAlignment="1">
      <alignment horizontal="right" vertical="center"/>
    </xf>
    <xf numFmtId="0" fontId="13" fillId="0" borderId="0" xfId="818" applyFont="1" applyFill="1"/>
    <xf numFmtId="3" fontId="11" fillId="0" borderId="91" xfId="441" applyNumberFormat="1" applyFont="1" applyBorder="1"/>
    <xf numFmtId="3" fontId="11" fillId="0" borderId="15" xfId="441" applyNumberFormat="1" applyFont="1" applyFill="1" applyBorder="1" applyAlignment="1">
      <alignment horizontal="center" vertical="center"/>
    </xf>
    <xf numFmtId="3" fontId="11" fillId="0" borderId="0" xfId="441" applyNumberFormat="1" applyFont="1" applyFill="1" applyBorder="1" applyAlignment="1">
      <alignment horizontal="center" vertical="center"/>
    </xf>
    <xf numFmtId="3" fontId="11" fillId="0" borderId="79" xfId="441" applyNumberFormat="1" applyFont="1" applyFill="1" applyBorder="1" applyAlignment="1">
      <alignment horizontal="center" vertical="center"/>
    </xf>
    <xf numFmtId="0" fontId="11" fillId="0" borderId="16" xfId="441" applyFont="1" applyBorder="1"/>
    <xf numFmtId="0" fontId="13" fillId="0" borderId="15" xfId="818" applyFont="1" applyBorder="1" applyAlignment="1">
      <alignment vertical="center"/>
    </xf>
    <xf numFmtId="0" fontId="13" fillId="0" borderId="0" xfId="818" applyFont="1" applyBorder="1" applyAlignment="1">
      <alignment vertical="center"/>
    </xf>
    <xf numFmtId="164" fontId="13" fillId="0" borderId="0" xfId="6" applyNumberFormat="1" applyFont="1" applyBorder="1" applyAlignment="1">
      <alignment vertical="center"/>
    </xf>
    <xf numFmtId="164" fontId="13" fillId="0" borderId="16" xfId="6" applyNumberFormat="1" applyFont="1" applyBorder="1" applyAlignment="1">
      <alignment vertical="center"/>
    </xf>
    <xf numFmtId="0" fontId="49" fillId="0" borderId="49" xfId="441" applyFont="1" applyBorder="1" applyAlignment="1">
      <alignment horizontal="center" vertical="center" wrapText="1"/>
    </xf>
    <xf numFmtId="0" fontId="11" fillId="7" borderId="2" xfId="818" applyFont="1" applyFill="1" applyBorder="1" applyAlignment="1">
      <alignment horizontal="left" vertical="center" wrapText="1"/>
    </xf>
    <xf numFmtId="164" fontId="11" fillId="7" borderId="2" xfId="6" applyNumberFormat="1" applyFont="1" applyFill="1" applyBorder="1" applyAlignment="1">
      <alignment horizontal="right" vertical="center" wrapText="1"/>
    </xf>
    <xf numFmtId="164" fontId="11" fillId="7" borderId="74" xfId="6" applyNumberFormat="1" applyFont="1" applyFill="1" applyBorder="1" applyAlignment="1">
      <alignment horizontal="right" vertical="center" wrapText="1"/>
    </xf>
    <xf numFmtId="0" fontId="11" fillId="3" borderId="2" xfId="818" applyFont="1" applyFill="1" applyBorder="1" applyAlignment="1">
      <alignment horizontal="left"/>
    </xf>
    <xf numFmtId="0" fontId="11" fillId="3" borderId="74" xfId="818" applyFont="1" applyFill="1" applyBorder="1" applyAlignment="1">
      <alignment horizontal="left"/>
    </xf>
    <xf numFmtId="0" fontId="11" fillId="4" borderId="2" xfId="818" applyFont="1" applyFill="1" applyBorder="1" applyAlignment="1">
      <alignment horizontal="left"/>
    </xf>
    <xf numFmtId="0" fontId="11" fillId="4" borderId="74" xfId="818" applyFont="1" applyFill="1" applyBorder="1" applyAlignment="1">
      <alignment horizontal="left"/>
    </xf>
    <xf numFmtId="0" fontId="11" fillId="3" borderId="2" xfId="818" applyFont="1" applyFill="1" applyBorder="1" applyAlignment="1">
      <alignment horizontal="left" vertical="center"/>
    </xf>
    <xf numFmtId="0" fontId="11" fillId="3" borderId="74" xfId="818" applyFont="1" applyFill="1" applyBorder="1" applyAlignment="1">
      <alignment horizontal="left" vertical="center"/>
    </xf>
    <xf numFmtId="0" fontId="11" fillId="4" borderId="2" xfId="818" applyFont="1" applyFill="1" applyBorder="1" applyAlignment="1">
      <alignment horizontal="left" vertical="center"/>
    </xf>
    <xf numFmtId="0" fontId="11" fillId="4" borderId="74" xfId="818" applyFont="1" applyFill="1" applyBorder="1" applyAlignment="1">
      <alignment horizontal="left" vertical="center"/>
    </xf>
    <xf numFmtId="164" fontId="13" fillId="0" borderId="0" xfId="819" applyNumberFormat="1" applyFont="1"/>
    <xf numFmtId="0" fontId="13" fillId="0" borderId="96" xfId="819" applyFont="1" applyBorder="1" applyAlignment="1">
      <alignment horizontal="center"/>
    </xf>
    <xf numFmtId="0" fontId="13" fillId="0" borderId="21" xfId="819" applyFont="1" applyBorder="1" applyAlignment="1">
      <alignment horizontal="center"/>
    </xf>
    <xf numFmtId="164" fontId="13" fillId="0" borderId="97" xfId="6" applyNumberFormat="1" applyFont="1" applyBorder="1" applyAlignment="1">
      <alignment horizontal="right" vertical="center"/>
    </xf>
    <xf numFmtId="0" fontId="13" fillId="0" borderId="31" xfId="819" applyFont="1" applyBorder="1" applyAlignment="1">
      <alignment horizontal="left" vertical="center" wrapText="1"/>
    </xf>
    <xf numFmtId="0" fontId="13" fillId="0" borderId="32" xfId="819" applyFont="1" applyBorder="1" applyAlignment="1">
      <alignment horizontal="left" vertical="center" wrapText="1"/>
    </xf>
    <xf numFmtId="0" fontId="13" fillId="0" borderId="33" xfId="819" applyFont="1" applyBorder="1" applyAlignment="1">
      <alignment horizontal="left" vertical="center" wrapText="1"/>
    </xf>
    <xf numFmtId="0" fontId="11" fillId="0" borderId="0" xfId="819" applyFont="1"/>
    <xf numFmtId="0" fontId="11" fillId="0" borderId="0" xfId="819" applyFont="1" applyAlignment="1">
      <alignment horizontal="center"/>
    </xf>
    <xf numFmtId="0" fontId="13" fillId="0" borderId="0" xfId="819" applyFont="1" applyAlignment="1">
      <alignment horizontal="center"/>
    </xf>
    <xf numFmtId="0" fontId="11" fillId="7" borderId="14" xfId="819" applyFont="1" applyFill="1" applyBorder="1" applyAlignment="1">
      <alignment horizontal="left" vertical="center" wrapText="1"/>
    </xf>
    <xf numFmtId="0" fontId="11" fillId="7" borderId="14" xfId="819" applyFont="1" applyFill="1" applyBorder="1" applyAlignment="1">
      <alignment horizontal="center" vertical="center" wrapText="1"/>
    </xf>
    <xf numFmtId="164" fontId="11" fillId="7" borderId="78" xfId="6" applyNumberFormat="1" applyFont="1" applyFill="1" applyBorder="1" applyAlignment="1">
      <alignment horizontal="right" vertical="center" wrapText="1"/>
    </xf>
    <xf numFmtId="0" fontId="11" fillId="3" borderId="2" xfId="819" applyFont="1" applyFill="1" applyBorder="1" applyAlignment="1">
      <alignment horizontal="left"/>
    </xf>
    <xf numFmtId="0" fontId="11" fillId="3" borderId="2" xfId="819" applyFont="1" applyFill="1" applyBorder="1" applyAlignment="1">
      <alignment horizontal="center"/>
    </xf>
    <xf numFmtId="0" fontId="11" fillId="3" borderId="78" xfId="819" applyFont="1" applyFill="1" applyBorder="1" applyAlignment="1">
      <alignment horizontal="left"/>
    </xf>
    <xf numFmtId="0" fontId="11" fillId="4" borderId="2" xfId="819" applyFont="1" applyFill="1" applyBorder="1" applyAlignment="1">
      <alignment horizontal="left"/>
    </xf>
    <xf numFmtId="0" fontId="11" fillId="4" borderId="2" xfId="819" applyFont="1" applyFill="1" applyBorder="1" applyAlignment="1">
      <alignment horizontal="center"/>
    </xf>
    <xf numFmtId="0" fontId="11" fillId="4" borderId="78" xfId="819" applyFont="1" applyFill="1" applyBorder="1" applyAlignment="1">
      <alignment horizontal="left"/>
    </xf>
    <xf numFmtId="0" fontId="11" fillId="3" borderId="2" xfId="820" applyFont="1" applyFill="1" applyBorder="1" applyAlignment="1">
      <alignment horizontal="left" vertical="center"/>
    </xf>
    <xf numFmtId="0" fontId="11" fillId="3" borderId="2" xfId="820" applyFont="1" applyFill="1" applyBorder="1" applyAlignment="1">
      <alignment horizontal="center" vertical="center"/>
    </xf>
    <xf numFmtId="0" fontId="11" fillId="3" borderId="78" xfId="820" applyFont="1" applyFill="1" applyBorder="1" applyAlignment="1">
      <alignment horizontal="left" vertical="center"/>
    </xf>
    <xf numFmtId="0" fontId="11" fillId="4" borderId="2" xfId="820" applyFont="1" applyFill="1" applyBorder="1" applyAlignment="1">
      <alignment horizontal="left"/>
    </xf>
    <xf numFmtId="0" fontId="11" fillId="4" borderId="2" xfId="820" applyFont="1" applyFill="1" applyBorder="1" applyAlignment="1">
      <alignment horizontal="center"/>
    </xf>
    <xf numFmtId="0" fontId="11" fillId="4" borderId="78" xfId="820" applyFont="1" applyFill="1" applyBorder="1" applyAlignment="1">
      <alignment horizontal="left"/>
    </xf>
    <xf numFmtId="0" fontId="11" fillId="3" borderId="2" xfId="819" applyFont="1" applyFill="1" applyBorder="1" applyAlignment="1">
      <alignment horizontal="center" vertical="center"/>
    </xf>
    <xf numFmtId="0" fontId="11" fillId="4" borderId="2" xfId="819" applyFont="1" applyFill="1" applyBorder="1" applyAlignment="1">
      <alignment horizontal="center" vertical="center"/>
    </xf>
    <xf numFmtId="0" fontId="11" fillId="4" borderId="2" xfId="819" applyFont="1" applyFill="1" applyBorder="1" applyAlignment="1">
      <alignment horizontal="left" vertical="center"/>
    </xf>
    <xf numFmtId="0" fontId="11" fillId="4" borderId="78" xfId="819" applyFont="1" applyFill="1" applyBorder="1" applyAlignment="1">
      <alignment horizontal="left" vertical="center"/>
    </xf>
    <xf numFmtId="0" fontId="11" fillId="0" borderId="0" xfId="441" applyFont="1"/>
    <xf numFmtId="3" fontId="17" fillId="0" borderId="88" xfId="441" applyNumberFormat="1" applyFont="1" applyFill="1" applyBorder="1" applyAlignment="1">
      <alignment vertical="center"/>
    </xf>
    <xf numFmtId="0" fontId="11" fillId="0" borderId="9" xfId="441" applyFont="1" applyFill="1" applyBorder="1"/>
    <xf numFmtId="0" fontId="11" fillId="0" borderId="10" xfId="441" applyFont="1" applyFill="1" applyBorder="1"/>
    <xf numFmtId="0" fontId="11" fillId="0" borderId="89" xfId="441" applyFont="1" applyFill="1" applyBorder="1"/>
    <xf numFmtId="0" fontId="11" fillId="0" borderId="0" xfId="441" applyFont="1" applyFill="1"/>
    <xf numFmtId="3" fontId="17" fillId="0" borderId="73" xfId="441" applyNumberFormat="1" applyFont="1" applyFill="1" applyBorder="1" applyAlignment="1">
      <alignment vertical="center"/>
    </xf>
    <xf numFmtId="0" fontId="17" fillId="3" borderId="2" xfId="441" applyFont="1" applyFill="1" applyBorder="1" applyAlignment="1">
      <alignment horizontal="left" vertical="center"/>
    </xf>
    <xf numFmtId="0" fontId="17" fillId="3" borderId="6" xfId="441" applyFont="1" applyFill="1" applyBorder="1" applyAlignment="1">
      <alignment horizontal="left" vertical="center"/>
    </xf>
    <xf numFmtId="0" fontId="17" fillId="3" borderId="74" xfId="441" applyFont="1" applyFill="1" applyBorder="1" applyAlignment="1">
      <alignment horizontal="left" vertical="center"/>
    </xf>
    <xf numFmtId="3" fontId="11" fillId="0" borderId="73" xfId="441" applyNumberFormat="1" applyFont="1" applyFill="1" applyBorder="1" applyAlignment="1">
      <alignment vertical="center"/>
    </xf>
    <xf numFmtId="0" fontId="11" fillId="0" borderId="2" xfId="441" applyFont="1" applyBorder="1"/>
    <xf numFmtId="3" fontId="11" fillId="0" borderId="73" xfId="441" applyNumberFormat="1" applyFont="1" applyFill="1" applyBorder="1"/>
    <xf numFmtId="0" fontId="11" fillId="0" borderId="2" xfId="441" applyFont="1" applyFill="1" applyBorder="1"/>
    <xf numFmtId="3" fontId="11" fillId="35" borderId="6" xfId="441" applyNumberFormat="1" applyFont="1" applyFill="1" applyBorder="1"/>
    <xf numFmtId="3" fontId="11" fillId="0" borderId="73" xfId="441" applyNumberFormat="1" applyFont="1" applyFill="1" applyBorder="1" applyAlignment="1">
      <alignment horizontal="right" vertical="center"/>
    </xf>
    <xf numFmtId="0" fontId="57" fillId="0" borderId="0" xfId="441" applyFont="1" applyAlignment="1">
      <alignment vertical="center" wrapText="1"/>
    </xf>
    <xf numFmtId="0" fontId="58" fillId="0" borderId="0" xfId="441" applyFont="1"/>
    <xf numFmtId="3" fontId="11" fillId="0" borderId="90" xfId="441" applyNumberFormat="1" applyFont="1" applyFill="1" applyBorder="1" applyAlignment="1">
      <alignment vertical="center"/>
    </xf>
    <xf numFmtId="0" fontId="11" fillId="0" borderId="3" xfId="441" applyFont="1" applyBorder="1"/>
    <xf numFmtId="3" fontId="11" fillId="0" borderId="0" xfId="441" applyNumberFormat="1" applyFont="1" applyFill="1" applyBorder="1" applyAlignment="1">
      <alignment vertical="center"/>
    </xf>
    <xf numFmtId="0" fontId="11" fillId="0" borderId="0" xfId="441" applyFont="1" applyFill="1" applyBorder="1" applyAlignment="1">
      <alignment horizontal="left" vertical="center" wrapText="1"/>
    </xf>
    <xf numFmtId="0" fontId="11" fillId="0" borderId="0" xfId="441" applyFont="1" applyFill="1" applyBorder="1" applyAlignment="1">
      <alignment horizontal="center" vertical="center"/>
    </xf>
    <xf numFmtId="0" fontId="17" fillId="0" borderId="0" xfId="441" applyFont="1"/>
    <xf numFmtId="3" fontId="50" fillId="0" borderId="51" xfId="1096" applyNumberFormat="1" applyFont="1" applyBorder="1" applyAlignment="1">
      <alignment horizontal="center" vertical="center" wrapText="1"/>
    </xf>
    <xf numFmtId="3" fontId="17" fillId="0" borderId="11" xfId="1096" applyNumberFormat="1" applyFont="1" applyFill="1" applyBorder="1" applyAlignment="1">
      <alignment horizontal="center" vertical="center"/>
    </xf>
    <xf numFmtId="3" fontId="17" fillId="0" borderId="70" xfId="1096" applyNumberFormat="1" applyFont="1" applyFill="1" applyBorder="1" applyAlignment="1">
      <alignment horizontal="center" vertical="center"/>
    </xf>
    <xf numFmtId="0" fontId="13" fillId="0" borderId="0" xfId="1026" applyFont="1"/>
    <xf numFmtId="0" fontId="13" fillId="0" borderId="0" xfId="1026" applyFont="1" applyFill="1"/>
    <xf numFmtId="0" fontId="13" fillId="0" borderId="0" xfId="882" applyFont="1"/>
    <xf numFmtId="3" fontId="17" fillId="0" borderId="88" xfId="15" applyNumberFormat="1" applyFont="1" applyFill="1" applyBorder="1" applyAlignment="1">
      <alignment vertical="center"/>
    </xf>
    <xf numFmtId="0" fontId="17" fillId="3" borderId="9" xfId="15" applyFont="1" applyFill="1" applyBorder="1" applyAlignment="1">
      <alignment horizontal="left" vertical="center"/>
    </xf>
    <xf numFmtId="0" fontId="17" fillId="3" borderId="89" xfId="15" applyFont="1" applyFill="1" applyBorder="1" applyAlignment="1">
      <alignment horizontal="left" vertical="center"/>
    </xf>
    <xf numFmtId="0" fontId="11" fillId="0" borderId="0" xfId="1026" applyFont="1"/>
    <xf numFmtId="3" fontId="17" fillId="0" borderId="73" xfId="9" applyNumberFormat="1" applyFont="1" applyFill="1" applyBorder="1" applyAlignment="1">
      <alignment vertical="center"/>
    </xf>
    <xf numFmtId="0" fontId="17" fillId="3" borderId="2" xfId="9" applyFont="1" applyFill="1" applyBorder="1" applyAlignment="1">
      <alignment horizontal="left" vertical="center"/>
    </xf>
    <xf numFmtId="0" fontId="17" fillId="3" borderId="74" xfId="9" applyFont="1" applyFill="1" applyBorder="1" applyAlignment="1">
      <alignment horizontal="left" vertical="center"/>
    </xf>
    <xf numFmtId="3" fontId="11" fillId="0" borderId="73" xfId="9" applyNumberFormat="1" applyFont="1" applyFill="1" applyBorder="1" applyAlignment="1">
      <alignment vertical="center"/>
    </xf>
    <xf numFmtId="0" fontId="11" fillId="0" borderId="2" xfId="9" applyFont="1" applyFill="1" applyBorder="1" applyAlignment="1">
      <alignment horizontal="center" vertical="center"/>
    </xf>
    <xf numFmtId="0" fontId="11" fillId="0" borderId="2" xfId="9" applyFont="1" applyFill="1" applyBorder="1"/>
    <xf numFmtId="0" fontId="11" fillId="0" borderId="74" xfId="9" applyFont="1" applyFill="1" applyBorder="1"/>
    <xf numFmtId="0" fontId="11" fillId="0" borderId="0" xfId="9" applyFont="1" applyFill="1"/>
    <xf numFmtId="3" fontId="11" fillId="10" borderId="73" xfId="9" applyNumberFormat="1" applyFont="1" applyFill="1" applyBorder="1" applyAlignment="1">
      <alignment vertical="center"/>
    </xf>
    <xf numFmtId="0" fontId="11" fillId="10" borderId="2" xfId="9" applyFont="1" applyFill="1" applyBorder="1" applyAlignment="1">
      <alignment horizontal="center" vertical="center"/>
    </xf>
    <xf numFmtId="0" fontId="11" fillId="10" borderId="0" xfId="1026" applyFont="1" applyFill="1"/>
    <xf numFmtId="0" fontId="11" fillId="0" borderId="0" xfId="9" applyFont="1"/>
    <xf numFmtId="0" fontId="11" fillId="0" borderId="2" xfId="1026" applyFont="1" applyFill="1" applyBorder="1"/>
    <xf numFmtId="0" fontId="11" fillId="0" borderId="74" xfId="1026" applyFont="1" applyFill="1" applyBorder="1"/>
    <xf numFmtId="0" fontId="11" fillId="0" borderId="0" xfId="1026" applyFont="1" applyFill="1"/>
    <xf numFmtId="3" fontId="11" fillId="0" borderId="73" xfId="9" applyNumberFormat="1" applyFont="1" applyFill="1" applyBorder="1" applyAlignment="1">
      <alignment horizontal="right" vertical="center"/>
    </xf>
    <xf numFmtId="0" fontId="11" fillId="0" borderId="2" xfId="1026" applyFont="1" applyFill="1" applyBorder="1" applyAlignment="1">
      <alignment horizontal="center"/>
    </xf>
    <xf numFmtId="3" fontId="11" fillId="0" borderId="75" xfId="9" applyNumberFormat="1" applyFont="1" applyFill="1" applyBorder="1" applyAlignment="1">
      <alignment horizontal="right" vertical="center"/>
    </xf>
    <xf numFmtId="0" fontId="11" fillId="0" borderId="1" xfId="1026" applyFont="1" applyFill="1" applyBorder="1" applyAlignment="1">
      <alignment horizontal="center"/>
    </xf>
    <xf numFmtId="3" fontId="13" fillId="0" borderId="0" xfId="1026" applyNumberFormat="1" applyFont="1"/>
    <xf numFmtId="0" fontId="15" fillId="0" borderId="0" xfId="882" applyFont="1"/>
    <xf numFmtId="3" fontId="17" fillId="0" borderId="88" xfId="0" applyNumberFormat="1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7" fillId="3" borderId="21" xfId="0" applyFont="1" applyFill="1" applyBorder="1" applyAlignment="1">
      <alignment horizontal="left" vertical="center"/>
    </xf>
    <xf numFmtId="0" fontId="11" fillId="35" borderId="89" xfId="0" applyFont="1" applyFill="1" applyBorder="1"/>
    <xf numFmtId="0" fontId="17" fillId="3" borderId="2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1" fillId="35" borderId="74" xfId="0" applyFont="1" applyFill="1" applyBorder="1"/>
    <xf numFmtId="0" fontId="11" fillId="0" borderId="6" xfId="0" applyFont="1" applyFill="1" applyBorder="1" applyAlignment="1">
      <alignment horizontal="center" vertical="center" wrapText="1"/>
    </xf>
    <xf numFmtId="3" fontId="11" fillId="0" borderId="2" xfId="10" applyNumberFormat="1" applyFont="1" applyBorder="1"/>
    <xf numFmtId="3" fontId="11" fillId="0" borderId="4" xfId="10" applyNumberFormat="1" applyFont="1" applyBorder="1"/>
    <xf numFmtId="3" fontId="11" fillId="0" borderId="78" xfId="10" applyNumberFormat="1" applyFont="1" applyBorder="1"/>
    <xf numFmtId="0" fontId="11" fillId="0" borderId="6" xfId="0" applyFont="1" applyFill="1" applyBorder="1" applyAlignment="1">
      <alignment horizontal="center" vertical="center"/>
    </xf>
    <xf numFmtId="3" fontId="11" fillId="35" borderId="2" xfId="0" applyNumberFormat="1" applyFont="1" applyFill="1" applyBorder="1" applyAlignment="1">
      <alignment vertical="center"/>
    </xf>
    <xf numFmtId="3" fontId="11" fillId="35" borderId="14" xfId="0" applyNumberFormat="1" applyFont="1" applyFill="1" applyBorder="1" applyAlignment="1">
      <alignment vertical="center"/>
    </xf>
    <xf numFmtId="0" fontId="11" fillId="0" borderId="0" xfId="0" applyFont="1" applyFill="1"/>
    <xf numFmtId="0" fontId="17" fillId="3" borderId="6" xfId="0" applyFont="1" applyFill="1" applyBorder="1" applyAlignment="1">
      <alignment horizontal="left" vertical="center" wrapText="1"/>
    </xf>
    <xf numFmtId="3" fontId="11" fillId="0" borderId="75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/>
    <xf numFmtId="3" fontId="17" fillId="0" borderId="11" xfId="441" applyNumberFormat="1" applyFont="1" applyFill="1" applyBorder="1" applyAlignment="1">
      <alignment horizontal="center" vertical="center" wrapText="1"/>
    </xf>
    <xf numFmtId="3" fontId="17" fillId="0" borderId="70" xfId="441" applyNumberFormat="1" applyFont="1" applyFill="1" applyBorder="1" applyAlignment="1">
      <alignment horizontal="center" vertical="center" wrapText="1"/>
    </xf>
    <xf numFmtId="3" fontId="17" fillId="0" borderId="53" xfId="1096" applyNumberFormat="1" applyFont="1" applyFill="1" applyBorder="1" applyAlignment="1">
      <alignment horizontal="center" vertical="center"/>
    </xf>
    <xf numFmtId="3" fontId="17" fillId="0" borderId="85" xfId="1096" applyNumberFormat="1" applyFont="1" applyFill="1" applyBorder="1" applyAlignment="1">
      <alignment horizontal="center" vertical="center"/>
    </xf>
    <xf numFmtId="3" fontId="17" fillId="0" borderId="63" xfId="441" applyNumberFormat="1" applyFont="1" applyFill="1" applyBorder="1" applyAlignment="1">
      <alignment horizontal="center" vertical="center"/>
    </xf>
    <xf numFmtId="3" fontId="17" fillId="0" borderId="88" xfId="0" applyNumberFormat="1" applyFont="1" applyFill="1" applyBorder="1" applyAlignment="1">
      <alignment vertical="center"/>
    </xf>
    <xf numFmtId="3" fontId="11" fillId="0" borderId="90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center" vertical="center" wrapText="1"/>
    </xf>
    <xf numFmtId="3" fontId="11" fillId="0" borderId="3" xfId="10" applyNumberFormat="1" applyFont="1" applyBorder="1"/>
    <xf numFmtId="0" fontId="17" fillId="3" borderId="89" xfId="0" applyFont="1" applyFill="1" applyBorder="1" applyAlignment="1">
      <alignment horizontal="left" vertical="center"/>
    </xf>
    <xf numFmtId="0" fontId="17" fillId="3" borderId="74" xfId="0" applyFont="1" applyFill="1" applyBorder="1" applyAlignment="1">
      <alignment horizontal="left" vertical="center"/>
    </xf>
    <xf numFmtId="0" fontId="11" fillId="0" borderId="0" xfId="0" applyFont="1" applyBorder="1"/>
    <xf numFmtId="0" fontId="15" fillId="0" borderId="0" xfId="8" applyFont="1"/>
    <xf numFmtId="0" fontId="11" fillId="0" borderId="0" xfId="10" applyFont="1" applyFill="1" applyBorder="1"/>
    <xf numFmtId="0" fontId="17" fillId="0" borderId="0" xfId="10" applyFont="1" applyFill="1" applyBorder="1"/>
    <xf numFmtId="0" fontId="17" fillId="0" borderId="88" xfId="10" applyFont="1" applyFill="1" applyBorder="1" applyAlignment="1">
      <alignment wrapText="1"/>
    </xf>
    <xf numFmtId="3" fontId="11" fillId="35" borderId="56" xfId="10" applyNumberFormat="1" applyFont="1" applyFill="1" applyBorder="1"/>
    <xf numFmtId="3" fontId="11" fillId="35" borderId="9" xfId="10" applyNumberFormat="1" applyFont="1" applyFill="1" applyBorder="1"/>
    <xf numFmtId="3" fontId="11" fillId="35" borderId="89" xfId="10" applyNumberFormat="1" applyFont="1" applyFill="1" applyBorder="1"/>
    <xf numFmtId="0" fontId="11" fillId="0" borderId="73" xfId="10" applyFont="1" applyFill="1" applyBorder="1" applyAlignment="1">
      <alignment wrapText="1"/>
    </xf>
    <xf numFmtId="0" fontId="17" fillId="0" borderId="6" xfId="10" applyFont="1" applyFill="1" applyBorder="1" applyAlignment="1">
      <alignment horizontal="left" vertical="center"/>
    </xf>
    <xf numFmtId="0" fontId="59" fillId="0" borderId="0" xfId="10" applyFont="1" applyBorder="1" applyAlignment="1">
      <alignment horizontal="center" vertical="center" wrapText="1"/>
    </xf>
    <xf numFmtId="0" fontId="11" fillId="0" borderId="0" xfId="10" applyFont="1"/>
    <xf numFmtId="3" fontId="17" fillId="0" borderId="73" xfId="10" applyNumberFormat="1" applyFont="1" applyFill="1" applyBorder="1" applyAlignment="1">
      <alignment vertical="center"/>
    </xf>
    <xf numFmtId="0" fontId="17" fillId="3" borderId="6" xfId="10" applyFont="1" applyFill="1" applyBorder="1" applyAlignment="1">
      <alignment horizontal="left" vertical="center"/>
    </xf>
    <xf numFmtId="3" fontId="11" fillId="35" borderId="4" xfId="10" applyNumberFormat="1" applyFont="1" applyFill="1" applyBorder="1"/>
    <xf numFmtId="3" fontId="11" fillId="35" borderId="78" xfId="10" applyNumberFormat="1" applyFont="1" applyFill="1" applyBorder="1"/>
    <xf numFmtId="0" fontId="17" fillId="9" borderId="6" xfId="10" applyFont="1" applyFill="1" applyBorder="1" applyAlignment="1">
      <alignment horizontal="left" vertical="center"/>
    </xf>
    <xf numFmtId="0" fontId="17" fillId="4" borderId="4" xfId="10" applyFont="1" applyFill="1" applyBorder="1" applyAlignment="1">
      <alignment horizontal="left"/>
    </xf>
    <xf numFmtId="0" fontId="11" fillId="4" borderId="4" xfId="10" applyFont="1" applyFill="1" applyBorder="1" applyAlignment="1">
      <alignment horizontal="left"/>
    </xf>
    <xf numFmtId="0" fontId="17" fillId="4" borderId="78" xfId="10" applyFont="1" applyFill="1" applyBorder="1" applyAlignment="1">
      <alignment horizontal="left"/>
    </xf>
    <xf numFmtId="3" fontId="11" fillId="0" borderId="73" xfId="10" applyNumberFormat="1" applyFont="1" applyFill="1" applyBorder="1"/>
    <xf numFmtId="3" fontId="11" fillId="0" borderId="6" xfId="10" applyNumberFormat="1" applyFont="1" applyBorder="1"/>
    <xf numFmtId="0" fontId="11" fillId="0" borderId="0" xfId="10" applyFont="1" applyBorder="1"/>
    <xf numFmtId="3" fontId="17" fillId="0" borderId="73" xfId="10" applyNumberFormat="1" applyFont="1" applyFill="1" applyBorder="1"/>
    <xf numFmtId="0" fontId="17" fillId="4" borderId="2" xfId="10" applyFont="1" applyFill="1" applyBorder="1" applyAlignment="1">
      <alignment horizontal="left"/>
    </xf>
    <xf numFmtId="0" fontId="17" fillId="4" borderId="6" xfId="10" applyFont="1" applyFill="1" applyBorder="1" applyAlignment="1">
      <alignment horizontal="left"/>
    </xf>
    <xf numFmtId="3" fontId="11" fillId="0" borderId="73" xfId="0" applyNumberFormat="1" applyFont="1" applyFill="1" applyBorder="1"/>
    <xf numFmtId="0" fontId="56" fillId="0" borderId="4" xfId="8" applyFont="1" applyBorder="1"/>
    <xf numFmtId="0" fontId="15" fillId="0" borderId="2" xfId="8" applyFont="1" applyBorder="1" applyAlignment="1">
      <alignment horizontal="center"/>
    </xf>
    <xf numFmtId="0" fontId="17" fillId="9" borderId="6" xfId="10" applyFont="1" applyFill="1" applyBorder="1" applyAlignment="1">
      <alignment horizontal="left"/>
    </xf>
    <xf numFmtId="3" fontId="11" fillId="9" borderId="2" xfId="10" applyNumberFormat="1" applyFont="1" applyFill="1" applyBorder="1"/>
    <xf numFmtId="3" fontId="11" fillId="9" borderId="7" xfId="10" applyNumberFormat="1" applyFont="1" applyFill="1" applyBorder="1"/>
    <xf numFmtId="3" fontId="11" fillId="0" borderId="7" xfId="10" applyNumberFormat="1" applyFont="1" applyBorder="1"/>
    <xf numFmtId="0" fontId="15" fillId="0" borderId="94" xfId="8" applyFont="1" applyBorder="1" applyAlignment="1">
      <alignment horizontal="center"/>
    </xf>
    <xf numFmtId="0" fontId="15" fillId="0" borderId="62" xfId="8" applyFont="1" applyBorder="1" applyAlignment="1">
      <alignment horizontal="center"/>
    </xf>
    <xf numFmtId="0" fontId="15" fillId="0" borderId="95" xfId="8" applyFont="1" applyBorder="1" applyAlignment="1">
      <alignment horizontal="center"/>
    </xf>
    <xf numFmtId="0" fontId="56" fillId="0" borderId="0" xfId="8" applyFont="1"/>
    <xf numFmtId="0" fontId="15" fillId="0" borderId="0" xfId="8" applyFont="1" applyBorder="1" applyAlignment="1">
      <alignment horizontal="center"/>
    </xf>
    <xf numFmtId="164" fontId="13" fillId="0" borderId="0" xfId="6" applyNumberFormat="1" applyFont="1" applyBorder="1" applyAlignment="1">
      <alignment horizontal="right" vertical="center"/>
    </xf>
    <xf numFmtId="3" fontId="60" fillId="0" borderId="0" xfId="10" applyNumberFormat="1" applyFont="1" applyFill="1" applyBorder="1"/>
    <xf numFmtId="0" fontId="11" fillId="0" borderId="0" xfId="10" applyFont="1" applyFill="1" applyBorder="1" applyAlignment="1">
      <alignment horizontal="left" wrapText="1"/>
    </xf>
    <xf numFmtId="0" fontId="11" fillId="0" borderId="0" xfId="10" applyFont="1" applyFill="1" applyBorder="1" applyAlignment="1">
      <alignment horizontal="center"/>
    </xf>
    <xf numFmtId="3" fontId="11" fillId="0" borderId="0" xfId="10" applyNumberFormat="1" applyFont="1" applyFill="1" applyBorder="1"/>
    <xf numFmtId="0" fontId="61" fillId="0" borderId="0" xfId="8" applyFont="1"/>
    <xf numFmtId="3" fontId="17" fillId="0" borderId="88" xfId="10" applyNumberFormat="1" applyFont="1" applyFill="1" applyBorder="1" applyAlignment="1">
      <alignment vertical="center"/>
    </xf>
    <xf numFmtId="0" fontId="17" fillId="3" borderId="9" xfId="10" applyFont="1" applyFill="1" applyBorder="1" applyAlignment="1">
      <alignment horizontal="left" vertical="center"/>
    </xf>
    <xf numFmtId="0" fontId="17" fillId="3" borderId="56" xfId="10" applyFont="1" applyFill="1" applyBorder="1" applyAlignment="1">
      <alignment horizontal="left" vertical="center"/>
    </xf>
    <xf numFmtId="0" fontId="11" fillId="3" borderId="56" xfId="10" applyFont="1" applyFill="1" applyBorder="1" applyAlignment="1">
      <alignment horizontal="left" vertical="center"/>
    </xf>
    <xf numFmtId="0" fontId="17" fillId="3" borderId="86" xfId="10" applyFont="1" applyFill="1" applyBorder="1" applyAlignment="1">
      <alignment horizontal="left" vertical="center"/>
    </xf>
    <xf numFmtId="3" fontId="11" fillId="0" borderId="90" xfId="10" applyNumberFormat="1" applyFont="1" applyFill="1" applyBorder="1"/>
    <xf numFmtId="3" fontId="17" fillId="0" borderId="88" xfId="10" applyNumberFormat="1" applyFont="1" applyFill="1" applyBorder="1"/>
    <xf numFmtId="0" fontId="17" fillId="3" borderId="9" xfId="10" applyFont="1" applyFill="1" applyBorder="1" applyAlignment="1">
      <alignment horizontal="left"/>
    </xf>
    <xf numFmtId="0" fontId="17" fillId="3" borderId="86" xfId="10" applyFont="1" applyFill="1" applyBorder="1" applyAlignment="1">
      <alignment horizontal="left"/>
    </xf>
    <xf numFmtId="0" fontId="11" fillId="0" borderId="2" xfId="10" applyFont="1" applyBorder="1"/>
    <xf numFmtId="3" fontId="11" fillId="0" borderId="74" xfId="10" applyNumberFormat="1" applyFont="1" applyBorder="1"/>
    <xf numFmtId="3" fontId="11" fillId="0" borderId="2" xfId="10" applyNumberFormat="1" applyFont="1" applyFill="1" applyBorder="1"/>
    <xf numFmtId="3" fontId="11" fillId="9" borderId="74" xfId="10" applyNumberFormat="1" applyFont="1" applyFill="1" applyBorder="1"/>
    <xf numFmtId="0" fontId="11" fillId="0" borderId="3" xfId="10" applyFont="1" applyBorder="1"/>
    <xf numFmtId="3" fontId="11" fillId="0" borderId="91" xfId="10" applyNumberFormat="1" applyFont="1" applyBorder="1"/>
    <xf numFmtId="3" fontId="17" fillId="0" borderId="88" xfId="9" applyNumberFormat="1" applyFont="1" applyFill="1" applyBorder="1" applyAlignment="1">
      <alignment vertical="center"/>
    </xf>
    <xf numFmtId="0" fontId="11" fillId="2" borderId="9" xfId="9" applyFont="1" applyFill="1" applyBorder="1" applyAlignment="1">
      <alignment horizontal="center" vertical="center" wrapText="1"/>
    </xf>
    <xf numFmtId="0" fontId="11" fillId="3" borderId="2" xfId="9" applyFont="1" applyFill="1" applyBorder="1" applyAlignment="1">
      <alignment horizontal="center" vertical="center"/>
    </xf>
    <xf numFmtId="0" fontId="11" fillId="0" borderId="2" xfId="9" applyFont="1" applyBorder="1" applyAlignment="1">
      <alignment horizontal="center"/>
    </xf>
    <xf numFmtId="0" fontId="11" fillId="0" borderId="0" xfId="9" applyFont="1" applyBorder="1"/>
    <xf numFmtId="0" fontId="11" fillId="2" borderId="2" xfId="9" applyFont="1" applyFill="1" applyBorder="1" applyAlignment="1">
      <alignment horizontal="center" vertical="center" wrapText="1"/>
    </xf>
    <xf numFmtId="0" fontId="17" fillId="5" borderId="0" xfId="9" applyFont="1" applyFill="1" applyBorder="1" applyAlignment="1">
      <alignment horizontal="left" vertical="center" wrapText="1"/>
    </xf>
    <xf numFmtId="3" fontId="17" fillId="5" borderId="0" xfId="9" applyNumberFormat="1" applyFont="1" applyFill="1" applyBorder="1" applyAlignment="1">
      <alignment vertical="center"/>
    </xf>
    <xf numFmtId="0" fontId="11" fillId="5" borderId="0" xfId="9" applyFont="1" applyFill="1"/>
    <xf numFmtId="3" fontId="11" fillId="0" borderId="75" xfId="9" applyNumberFormat="1" applyFont="1" applyFill="1" applyBorder="1" applyAlignment="1">
      <alignment vertical="center"/>
    </xf>
    <xf numFmtId="0" fontId="11" fillId="0" borderId="1" xfId="9" applyFont="1" applyBorder="1" applyAlignment="1">
      <alignment horizontal="center"/>
    </xf>
    <xf numFmtId="0" fontId="56" fillId="0" borderId="0" xfId="1098" applyFont="1"/>
    <xf numFmtId="3" fontId="11" fillId="0" borderId="0" xfId="9" applyNumberFormat="1" applyFont="1" applyFill="1" applyBorder="1" applyAlignment="1">
      <alignment vertical="center"/>
    </xf>
    <xf numFmtId="0" fontId="11" fillId="0" borderId="0" xfId="9" applyFont="1" applyFill="1" applyBorder="1" applyAlignment="1">
      <alignment horizontal="left" vertical="center" wrapText="1"/>
    </xf>
    <xf numFmtId="0" fontId="54" fillId="0" borderId="0" xfId="0" applyFont="1" applyAlignment="1">
      <alignment vertical="center"/>
    </xf>
    <xf numFmtId="0" fontId="11" fillId="0" borderId="0" xfId="9" applyFont="1" applyFill="1" applyBorder="1" applyAlignment="1">
      <alignment horizontal="center" vertical="center"/>
    </xf>
    <xf numFmtId="0" fontId="11" fillId="2" borderId="89" xfId="9" applyFont="1" applyFill="1" applyBorder="1" applyAlignment="1">
      <alignment horizontal="center" vertical="center" wrapText="1"/>
    </xf>
    <xf numFmtId="0" fontId="11" fillId="3" borderId="74" xfId="9" applyFont="1" applyFill="1" applyBorder="1" applyAlignment="1">
      <alignment horizontal="center" vertical="center"/>
    </xf>
    <xf numFmtId="0" fontId="11" fillId="0" borderId="74" xfId="9" applyFont="1" applyBorder="1" applyAlignment="1">
      <alignment horizontal="center"/>
    </xf>
    <xf numFmtId="0" fontId="11" fillId="2" borderId="74" xfId="9" applyFont="1" applyFill="1" applyBorder="1" applyAlignment="1">
      <alignment horizontal="center" vertical="center" wrapText="1"/>
    </xf>
    <xf numFmtId="0" fontId="11" fillId="0" borderId="2" xfId="9" applyFont="1" applyFill="1" applyBorder="1" applyAlignment="1">
      <alignment horizontal="center"/>
    </xf>
    <xf numFmtId="0" fontId="50" fillId="0" borderId="49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100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11" fillId="2" borderId="10" xfId="9" applyFont="1" applyFill="1" applyBorder="1" applyAlignment="1">
      <alignment horizontal="center" vertical="center" wrapText="1"/>
    </xf>
    <xf numFmtId="0" fontId="11" fillId="3" borderId="6" xfId="9" applyFont="1" applyFill="1" applyBorder="1" applyAlignment="1">
      <alignment horizontal="center" vertical="center"/>
    </xf>
    <xf numFmtId="0" fontId="11" fillId="2" borderId="6" xfId="9" applyFont="1" applyFill="1" applyBorder="1" applyAlignment="1">
      <alignment horizontal="center" vertical="center" wrapText="1"/>
    </xf>
    <xf numFmtId="0" fontId="11" fillId="0" borderId="6" xfId="9" applyFont="1" applyFill="1" applyBorder="1" applyAlignment="1">
      <alignment horizontal="center" vertical="center"/>
    </xf>
    <xf numFmtId="0" fontId="11" fillId="0" borderId="6" xfId="9" applyFont="1" applyBorder="1" applyAlignment="1">
      <alignment horizontal="center"/>
    </xf>
    <xf numFmtId="0" fontId="11" fillId="0" borderId="6" xfId="9" applyFont="1" applyFill="1" applyBorder="1" applyAlignment="1">
      <alignment horizontal="center"/>
    </xf>
    <xf numFmtId="0" fontId="11" fillId="0" borderId="7" xfId="9" applyFont="1" applyBorder="1" applyAlignment="1">
      <alignment horizontal="center"/>
    </xf>
    <xf numFmtId="0" fontId="11" fillId="2" borderId="56" xfId="9" applyFont="1" applyFill="1" applyBorder="1" applyAlignment="1">
      <alignment horizontal="center" vertical="center" wrapText="1"/>
    </xf>
    <xf numFmtId="0" fontId="11" fillId="3" borderId="4" xfId="9" applyFont="1" applyFill="1" applyBorder="1" applyAlignment="1">
      <alignment horizontal="center" vertical="center"/>
    </xf>
    <xf numFmtId="0" fontId="11" fillId="0" borderId="4" xfId="9" applyFont="1" applyBorder="1" applyAlignment="1">
      <alignment horizontal="center"/>
    </xf>
    <xf numFmtId="0" fontId="11" fillId="2" borderId="4" xfId="9" applyFont="1" applyFill="1" applyBorder="1" applyAlignment="1">
      <alignment horizontal="center" vertical="center" wrapText="1"/>
    </xf>
    <xf numFmtId="0" fontId="11" fillId="2" borderId="113" xfId="9" applyFont="1" applyFill="1" applyBorder="1" applyAlignment="1">
      <alignment horizontal="center" vertical="center" wrapText="1"/>
    </xf>
    <xf numFmtId="0" fontId="11" fillId="3" borderId="114" xfId="9" applyFont="1" applyFill="1" applyBorder="1" applyAlignment="1">
      <alignment horizontal="center" vertical="center"/>
    </xf>
    <xf numFmtId="0" fontId="11" fillId="0" borderId="114" xfId="9" applyFont="1" applyBorder="1" applyAlignment="1">
      <alignment horizontal="center"/>
    </xf>
    <xf numFmtId="0" fontId="11" fillId="2" borderId="114" xfId="9" applyFont="1" applyFill="1" applyBorder="1" applyAlignment="1">
      <alignment horizontal="center" vertical="center" wrapText="1"/>
    </xf>
    <xf numFmtId="0" fontId="11" fillId="0" borderId="114" xfId="9" applyFont="1" applyFill="1" applyBorder="1" applyAlignment="1">
      <alignment horizontal="center" vertical="center"/>
    </xf>
    <xf numFmtId="0" fontId="11" fillId="0" borderId="114" xfId="9" applyFont="1" applyFill="1" applyBorder="1" applyAlignment="1">
      <alignment horizontal="center"/>
    </xf>
    <xf numFmtId="0" fontId="11" fillId="0" borderId="115" xfId="9" applyFont="1" applyBorder="1" applyAlignment="1">
      <alignment horizontal="center"/>
    </xf>
    <xf numFmtId="0" fontId="11" fillId="0" borderId="116" xfId="9" applyFont="1" applyBorder="1" applyAlignment="1">
      <alignment horizontal="center"/>
    </xf>
    <xf numFmtId="0" fontId="17" fillId="2" borderId="10" xfId="9" applyFont="1" applyFill="1" applyBorder="1" applyAlignment="1">
      <alignment horizontal="left" vertical="center" wrapText="1"/>
    </xf>
    <xf numFmtId="0" fontId="17" fillId="3" borderId="6" xfId="9" applyFont="1" applyFill="1" applyBorder="1" applyAlignment="1">
      <alignment horizontal="left" vertical="center"/>
    </xf>
    <xf numFmtId="0" fontId="11" fillId="0" borderId="6" xfId="9" applyFont="1" applyFill="1" applyBorder="1" applyAlignment="1">
      <alignment horizontal="left" vertical="center" wrapText="1"/>
    </xf>
    <xf numFmtId="0" fontId="17" fillId="2" borderId="6" xfId="9" applyFont="1" applyFill="1" applyBorder="1" applyAlignment="1">
      <alignment horizontal="left" vertical="center" wrapText="1"/>
    </xf>
    <xf numFmtId="0" fontId="11" fillId="0" borderId="7" xfId="9" applyFont="1" applyFill="1" applyBorder="1" applyAlignment="1">
      <alignment horizontal="left" vertical="center" wrapText="1"/>
    </xf>
    <xf numFmtId="0" fontId="11" fillId="2" borderId="56" xfId="9" applyFont="1" applyFill="1" applyBorder="1" applyAlignment="1">
      <alignment horizontal="left" vertical="center" wrapText="1"/>
    </xf>
    <xf numFmtId="0" fontId="11" fillId="3" borderId="4" xfId="9" applyFont="1" applyFill="1" applyBorder="1" applyAlignment="1">
      <alignment horizontal="left" vertical="center"/>
    </xf>
    <xf numFmtId="0" fontId="11" fillId="0" borderId="4" xfId="9" applyFont="1" applyFill="1" applyBorder="1" applyAlignment="1">
      <alignment horizontal="center" vertical="center"/>
    </xf>
    <xf numFmtId="0" fontId="11" fillId="0" borderId="4" xfId="9" applyFont="1" applyFill="1" applyBorder="1" applyAlignment="1">
      <alignment horizontal="center"/>
    </xf>
    <xf numFmtId="0" fontId="11" fillId="0" borderId="59" xfId="9" applyFont="1" applyBorder="1" applyAlignment="1">
      <alignment horizontal="center"/>
    </xf>
    <xf numFmtId="0" fontId="11" fillId="2" borderId="114" xfId="9" applyFont="1" applyFill="1" applyBorder="1" applyAlignment="1">
      <alignment horizontal="left" vertical="center" wrapText="1"/>
    </xf>
    <xf numFmtId="0" fontId="11" fillId="3" borderId="114" xfId="9" applyFont="1" applyFill="1" applyBorder="1" applyAlignment="1">
      <alignment horizontal="left" vertical="center"/>
    </xf>
    <xf numFmtId="0" fontId="11" fillId="0" borderId="115" xfId="9" applyFont="1" applyFill="1" applyBorder="1" applyAlignment="1">
      <alignment horizontal="center" vertical="center"/>
    </xf>
    <xf numFmtId="0" fontId="11" fillId="0" borderId="116" xfId="9" applyFont="1" applyFill="1" applyBorder="1" applyAlignment="1">
      <alignment horizontal="center" vertical="center"/>
    </xf>
    <xf numFmtId="0" fontId="17" fillId="3" borderId="10" xfId="10" applyFont="1" applyFill="1" applyBorder="1" applyAlignment="1">
      <alignment horizontal="left"/>
    </xf>
    <xf numFmtId="0" fontId="11" fillId="0" borderId="6" xfId="10" applyFont="1" applyBorder="1"/>
    <xf numFmtId="3" fontId="11" fillId="0" borderId="6" xfId="10" applyNumberFormat="1" applyFont="1" applyFill="1" applyBorder="1"/>
    <xf numFmtId="0" fontId="11" fillId="0" borderId="13" xfId="10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1" fillId="0" borderId="6" xfId="10" applyFont="1" applyFill="1" applyBorder="1" applyAlignment="1">
      <alignment horizontal="left" wrapText="1" indent="2"/>
    </xf>
    <xf numFmtId="0" fontId="11" fillId="0" borderId="13" xfId="10" applyFont="1" applyFill="1" applyBorder="1" applyAlignment="1">
      <alignment horizontal="left" wrapText="1" indent="2"/>
    </xf>
    <xf numFmtId="0" fontId="11" fillId="3" borderId="56" xfId="10" applyFont="1" applyFill="1" applyBorder="1" applyAlignment="1">
      <alignment horizontal="right"/>
    </xf>
    <xf numFmtId="0" fontId="11" fillId="4" borderId="4" xfId="10" applyFont="1" applyFill="1" applyBorder="1" applyAlignment="1">
      <alignment horizontal="right"/>
    </xf>
    <xf numFmtId="3" fontId="11" fillId="9" borderId="4" xfId="10" applyNumberFormat="1" applyFont="1" applyFill="1" applyBorder="1"/>
    <xf numFmtId="3" fontId="11" fillId="0" borderId="112" xfId="10" applyNumberFormat="1" applyFont="1" applyBorder="1"/>
    <xf numFmtId="0" fontId="17" fillId="3" borderId="56" xfId="10" applyFont="1" applyFill="1" applyBorder="1" applyAlignment="1">
      <alignment horizontal="left"/>
    </xf>
    <xf numFmtId="0" fontId="11" fillId="0" borderId="4" xfId="10" applyFont="1" applyBorder="1"/>
    <xf numFmtId="3" fontId="11" fillId="0" borderId="4" xfId="10" applyNumberFormat="1" applyFont="1" applyFill="1" applyBorder="1"/>
    <xf numFmtId="0" fontId="11" fillId="0" borderId="112" xfId="10" applyFont="1" applyBorder="1"/>
    <xf numFmtId="3" fontId="17" fillId="0" borderId="80" xfId="0" applyNumberFormat="1" applyFont="1" applyFill="1" applyBorder="1" applyAlignment="1">
      <alignment horizontal="center" vertical="center" wrapText="1"/>
    </xf>
    <xf numFmtId="3" fontId="17" fillId="0" borderId="67" xfId="0" applyNumberFormat="1" applyFont="1" applyFill="1" applyBorder="1" applyAlignment="1">
      <alignment horizontal="center" vertical="center" wrapText="1"/>
    </xf>
    <xf numFmtId="0" fontId="17" fillId="3" borderId="113" xfId="10" applyFont="1" applyFill="1" applyBorder="1" applyAlignment="1">
      <alignment horizontal="left"/>
    </xf>
    <xf numFmtId="0" fontId="17" fillId="4" borderId="114" xfId="10" applyFont="1" applyFill="1" applyBorder="1" applyAlignment="1">
      <alignment horizontal="left"/>
    </xf>
    <xf numFmtId="3" fontId="11" fillId="0" borderId="114" xfId="10" applyNumberFormat="1" applyFont="1" applyBorder="1"/>
    <xf numFmtId="3" fontId="11" fillId="9" borderId="114" xfId="10" applyNumberFormat="1" applyFont="1" applyFill="1" applyBorder="1"/>
    <xf numFmtId="3" fontId="11" fillId="0" borderId="116" xfId="10" applyNumberFormat="1" applyFont="1" applyBorder="1"/>
    <xf numFmtId="0" fontId="17" fillId="0" borderId="66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1" fillId="0" borderId="114" xfId="10" applyFont="1" applyFill="1" applyBorder="1" applyAlignment="1">
      <alignment horizontal="center"/>
    </xf>
    <xf numFmtId="0" fontId="11" fillId="0" borderId="116" xfId="10" applyFont="1" applyFill="1" applyBorder="1" applyAlignment="1">
      <alignment horizontal="center"/>
    </xf>
    <xf numFmtId="0" fontId="17" fillId="3" borderId="10" xfId="10" applyFont="1" applyFill="1" applyBorder="1" applyAlignment="1">
      <alignment horizontal="left" vertical="center"/>
    </xf>
    <xf numFmtId="3" fontId="11" fillId="0" borderId="13" xfId="10" applyNumberFormat="1" applyFont="1" applyBorder="1"/>
    <xf numFmtId="3" fontId="17" fillId="0" borderId="66" xfId="0" applyNumberFormat="1" applyFont="1" applyFill="1" applyBorder="1" applyAlignment="1">
      <alignment horizontal="center" vertical="center" wrapText="1"/>
    </xf>
    <xf numFmtId="3" fontId="17" fillId="0" borderId="67" xfId="0" applyNumberFormat="1" applyFont="1" applyFill="1" applyBorder="1" applyAlignment="1">
      <alignment horizontal="center" vertical="center" wrapText="1"/>
    </xf>
    <xf numFmtId="0" fontId="17" fillId="3" borderId="113" xfId="10" applyFont="1" applyFill="1" applyBorder="1" applyAlignment="1">
      <alignment horizontal="left" vertical="center"/>
    </xf>
    <xf numFmtId="0" fontId="11" fillId="35" borderId="10" xfId="10" applyFont="1" applyFill="1" applyBorder="1" applyAlignment="1">
      <alignment horizontal="left" wrapText="1" indent="2"/>
    </xf>
    <xf numFmtId="0" fontId="11" fillId="0" borderId="6" xfId="0" applyFont="1" applyFill="1" applyBorder="1" applyAlignment="1">
      <alignment horizontal="left" wrapText="1" indent="2"/>
    </xf>
    <xf numFmtId="0" fontId="17" fillId="9" borderId="6" xfId="10" applyFont="1" applyFill="1" applyBorder="1" applyAlignment="1">
      <alignment wrapText="1"/>
    </xf>
    <xf numFmtId="3" fontId="17" fillId="35" borderId="10" xfId="0" applyNumberFormat="1" applyFont="1" applyFill="1" applyBorder="1" applyAlignment="1">
      <alignment horizontal="center" vertical="center"/>
    </xf>
    <xf numFmtId="0" fontId="11" fillId="0" borderId="6" xfId="0" applyFont="1" applyBorder="1"/>
    <xf numFmtId="0" fontId="11" fillId="35" borderId="56" xfId="10" applyFont="1" applyFill="1" applyBorder="1" applyAlignment="1">
      <alignment wrapText="1"/>
    </xf>
    <xf numFmtId="0" fontId="11" fillId="0" borderId="4" xfId="10" applyFont="1" applyFill="1" applyBorder="1" applyAlignment="1">
      <alignment wrapText="1"/>
    </xf>
    <xf numFmtId="0" fontId="17" fillId="3" borderId="4" xfId="10" applyFont="1" applyFill="1" applyBorder="1" applyAlignment="1">
      <alignment horizontal="left" vertical="center"/>
    </xf>
    <xf numFmtId="0" fontId="17" fillId="9" borderId="4" xfId="10" applyFont="1" applyFill="1" applyBorder="1" applyAlignment="1">
      <alignment horizontal="left" vertical="center"/>
    </xf>
    <xf numFmtId="0" fontId="17" fillId="9" borderId="4" xfId="10" applyFont="1" applyFill="1" applyBorder="1" applyAlignment="1">
      <alignment horizontal="left"/>
    </xf>
    <xf numFmtId="0" fontId="11" fillId="9" borderId="4" xfId="10" applyFont="1" applyFill="1" applyBorder="1" applyAlignment="1">
      <alignment wrapText="1"/>
    </xf>
    <xf numFmtId="0" fontId="11" fillId="35" borderId="113" xfId="10" applyFont="1" applyFill="1" applyBorder="1" applyAlignment="1">
      <alignment horizontal="center" wrapText="1"/>
    </xf>
    <xf numFmtId="0" fontId="11" fillId="0" borderId="114" xfId="10" applyFont="1" applyFill="1" applyBorder="1" applyAlignment="1">
      <alignment horizontal="center" wrapText="1"/>
    </xf>
    <xf numFmtId="0" fontId="17" fillId="3" borderId="114" xfId="10" applyFont="1" applyFill="1" applyBorder="1" applyAlignment="1">
      <alignment horizontal="left" vertical="center"/>
    </xf>
    <xf numFmtId="0" fontId="17" fillId="9" borderId="114" xfId="10" applyFont="1" applyFill="1" applyBorder="1" applyAlignment="1">
      <alignment horizontal="left" vertical="center"/>
    </xf>
    <xf numFmtId="0" fontId="11" fillId="0" borderId="114" xfId="0" applyFont="1" applyFill="1" applyBorder="1" applyAlignment="1">
      <alignment horizontal="center"/>
    </xf>
    <xf numFmtId="0" fontId="11" fillId="9" borderId="114" xfId="10" applyFont="1" applyFill="1" applyBorder="1" applyAlignment="1">
      <alignment horizontal="center" wrapText="1"/>
    </xf>
    <xf numFmtId="0" fontId="11" fillId="0" borderId="116" xfId="10" applyFont="1" applyFill="1" applyBorder="1" applyAlignment="1">
      <alignment horizontal="center" wrapText="1"/>
    </xf>
    <xf numFmtId="3" fontId="17" fillId="35" borderId="113" xfId="0" applyNumberFormat="1" applyFont="1" applyFill="1" applyBorder="1" applyAlignment="1">
      <alignment horizontal="center" vertical="center" wrapText="1"/>
    </xf>
    <xf numFmtId="0" fontId="17" fillId="0" borderId="114" xfId="10" applyFont="1" applyFill="1" applyBorder="1" applyAlignment="1">
      <alignment horizontal="left" vertical="center"/>
    </xf>
    <xf numFmtId="3" fontId="17" fillId="35" borderId="114" xfId="10" applyNumberFormat="1" applyFont="1" applyFill="1" applyBorder="1" applyAlignment="1">
      <alignment horizontal="left" vertical="center"/>
    </xf>
    <xf numFmtId="3" fontId="17" fillId="9" borderId="114" xfId="10" applyNumberFormat="1" applyFont="1" applyFill="1" applyBorder="1" applyAlignment="1">
      <alignment horizontal="left" vertical="center"/>
    </xf>
    <xf numFmtId="3" fontId="17" fillId="4" borderId="114" xfId="10" applyNumberFormat="1" applyFont="1" applyFill="1" applyBorder="1" applyAlignment="1">
      <alignment horizontal="left"/>
    </xf>
    <xf numFmtId="3" fontId="17" fillId="0" borderId="114" xfId="10" applyNumberFormat="1" applyFont="1" applyFill="1" applyBorder="1" applyAlignment="1">
      <alignment horizontal="left"/>
    </xf>
    <xf numFmtId="3" fontId="11" fillId="9" borderId="115" xfId="10" applyNumberFormat="1" applyFont="1" applyFill="1" applyBorder="1"/>
    <xf numFmtId="3" fontId="11" fillId="0" borderId="115" xfId="10" applyNumberFormat="1" applyFont="1" applyBorder="1"/>
    <xf numFmtId="0" fontId="17" fillId="0" borderId="1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7" fillId="3" borderId="56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2" xfId="0" applyFont="1" applyFill="1" applyBorder="1" applyAlignment="1">
      <alignment horizontal="center" vertical="center" wrapText="1"/>
    </xf>
    <xf numFmtId="0" fontId="11" fillId="0" borderId="117" xfId="0" applyFont="1" applyFill="1" applyBorder="1" applyAlignment="1">
      <alignment horizontal="center" vertical="center"/>
    </xf>
    <xf numFmtId="0" fontId="17" fillId="0" borderId="80" xfId="0" applyFont="1" applyFill="1" applyBorder="1" applyAlignment="1">
      <alignment horizontal="center" vertical="center" wrapText="1"/>
    </xf>
    <xf numFmtId="0" fontId="17" fillId="3" borderId="113" xfId="0" applyFont="1" applyFill="1" applyBorder="1" applyAlignment="1">
      <alignment horizontal="left" vertical="center"/>
    </xf>
    <xf numFmtId="0" fontId="17" fillId="3" borderId="114" xfId="0" applyFont="1" applyFill="1" applyBorder="1" applyAlignment="1">
      <alignment horizontal="left" vertical="center"/>
    </xf>
    <xf numFmtId="0" fontId="11" fillId="0" borderId="114" xfId="0" applyFont="1" applyFill="1" applyBorder="1" applyAlignment="1">
      <alignment horizontal="center" vertical="center" wrapText="1"/>
    </xf>
    <xf numFmtId="0" fontId="11" fillId="0" borderId="116" xfId="0" applyFont="1" applyFill="1" applyBorder="1" applyAlignment="1">
      <alignment horizontal="center" vertical="center" wrapText="1"/>
    </xf>
    <xf numFmtId="0" fontId="11" fillId="0" borderId="114" xfId="0" applyFont="1" applyFill="1" applyBorder="1" applyAlignment="1">
      <alignment vertical="center"/>
    </xf>
    <xf numFmtId="164" fontId="13" fillId="0" borderId="61" xfId="6" applyNumberFormat="1" applyFont="1" applyBorder="1" applyAlignment="1">
      <alignment horizontal="right" vertical="center"/>
    </xf>
    <xf numFmtId="0" fontId="15" fillId="0" borderId="118" xfId="8" applyFont="1" applyBorder="1" applyAlignment="1">
      <alignment horizontal="center"/>
    </xf>
    <xf numFmtId="164" fontId="15" fillId="0" borderId="61" xfId="6" applyNumberFormat="1" applyFont="1" applyBorder="1" applyAlignment="1">
      <alignment horizontal="right" vertical="center"/>
    </xf>
    <xf numFmtId="3" fontId="11" fillId="0" borderId="114" xfId="0" applyNumberFormat="1" applyFont="1" applyFill="1" applyBorder="1" applyAlignment="1">
      <alignment vertical="center"/>
    </xf>
    <xf numFmtId="3" fontId="11" fillId="0" borderId="116" xfId="0" applyNumberFormat="1" applyFont="1" applyFill="1" applyBorder="1" applyAlignment="1">
      <alignment vertical="center"/>
    </xf>
    <xf numFmtId="0" fontId="15" fillId="0" borderId="119" xfId="13" applyFont="1" applyBorder="1" applyAlignment="1">
      <alignment horizontal="center"/>
    </xf>
    <xf numFmtId="0" fontId="17" fillId="0" borderId="4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 wrapText="1"/>
    </xf>
    <xf numFmtId="0" fontId="11" fillId="0" borderId="59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 wrapText="1"/>
    </xf>
    <xf numFmtId="0" fontId="11" fillId="0" borderId="114" xfId="0" applyFont="1" applyFill="1" applyBorder="1" applyAlignment="1">
      <alignment horizontal="center" vertical="center"/>
    </xf>
    <xf numFmtId="0" fontId="17" fillId="3" borderId="114" xfId="0" applyFont="1" applyFill="1" applyBorder="1" applyAlignment="1">
      <alignment horizontal="left" vertical="center" wrapText="1"/>
    </xf>
    <xf numFmtId="0" fontId="11" fillId="0" borderId="116" xfId="0" applyFont="1" applyFill="1" applyBorder="1" applyAlignment="1">
      <alignment horizontal="center" vertical="center"/>
    </xf>
    <xf numFmtId="3" fontId="11" fillId="0" borderId="114" xfId="0" applyNumberFormat="1" applyFont="1" applyBorder="1" applyAlignment="1">
      <alignment vertical="center"/>
    </xf>
    <xf numFmtId="3" fontId="11" fillId="35" borderId="114" xfId="0" applyNumberFormat="1" applyFont="1" applyFill="1" applyBorder="1" applyAlignment="1">
      <alignment vertical="center"/>
    </xf>
    <xf numFmtId="3" fontId="11" fillId="0" borderId="116" xfId="0" applyNumberFormat="1" applyFont="1" applyBorder="1" applyAlignment="1">
      <alignment vertical="center"/>
    </xf>
    <xf numFmtId="0" fontId="17" fillId="0" borderId="82" xfId="441" applyFont="1" applyFill="1" applyBorder="1" applyAlignment="1">
      <alignment horizontal="center" vertical="center" wrapText="1"/>
    </xf>
    <xf numFmtId="0" fontId="17" fillId="0" borderId="100" xfId="441" applyFont="1" applyFill="1" applyBorder="1" applyAlignment="1">
      <alignment horizontal="center" vertical="center" wrapText="1"/>
    </xf>
    <xf numFmtId="0" fontId="17" fillId="3" borderId="10" xfId="15" applyFont="1" applyFill="1" applyBorder="1" applyAlignment="1">
      <alignment horizontal="left" vertical="center"/>
    </xf>
    <xf numFmtId="0" fontId="11" fillId="10" borderId="6" xfId="9" applyFont="1" applyFill="1" applyBorder="1" applyAlignment="1">
      <alignment horizontal="left" vertical="center" wrapText="1"/>
    </xf>
    <xf numFmtId="0" fontId="11" fillId="10" borderId="6" xfId="9" applyFont="1" applyFill="1" applyBorder="1" applyAlignment="1">
      <alignment horizontal="center" vertical="center"/>
    </xf>
    <xf numFmtId="0" fontId="11" fillId="0" borderId="6" xfId="1026" applyFont="1" applyFill="1" applyBorder="1" applyAlignment="1">
      <alignment horizontal="center"/>
    </xf>
    <xf numFmtId="0" fontId="11" fillId="0" borderId="7" xfId="1026" applyFont="1" applyFill="1" applyBorder="1" applyAlignment="1">
      <alignment horizontal="center"/>
    </xf>
    <xf numFmtId="0" fontId="17" fillId="3" borderId="56" xfId="15" applyFont="1" applyFill="1" applyBorder="1" applyAlignment="1">
      <alignment horizontal="left" vertical="center"/>
    </xf>
    <xf numFmtId="0" fontId="17" fillId="3" borderId="4" xfId="9" applyFont="1" applyFill="1" applyBorder="1" applyAlignment="1">
      <alignment horizontal="left" vertical="center"/>
    </xf>
    <xf numFmtId="0" fontId="11" fillId="10" borderId="4" xfId="9" applyFont="1" applyFill="1" applyBorder="1" applyAlignment="1">
      <alignment horizontal="center" vertical="center"/>
    </xf>
    <xf numFmtId="0" fontId="11" fillId="0" borderId="4" xfId="1026" applyFont="1" applyFill="1" applyBorder="1" applyAlignment="1">
      <alignment horizontal="center"/>
    </xf>
    <xf numFmtId="0" fontId="11" fillId="0" borderId="59" xfId="1026" applyFont="1" applyFill="1" applyBorder="1" applyAlignment="1">
      <alignment horizontal="center"/>
    </xf>
    <xf numFmtId="3" fontId="11" fillId="0" borderId="4" xfId="1026" applyNumberFormat="1" applyFont="1" applyFill="1" applyBorder="1"/>
    <xf numFmtId="0" fontId="17" fillId="3" borderId="113" xfId="15" applyFont="1" applyFill="1" applyBorder="1" applyAlignment="1">
      <alignment horizontal="left" vertical="center"/>
    </xf>
    <xf numFmtId="0" fontId="17" fillId="3" borderId="114" xfId="9" applyFont="1" applyFill="1" applyBorder="1" applyAlignment="1">
      <alignment horizontal="left" vertical="center"/>
    </xf>
    <xf numFmtId="0" fontId="11" fillId="10" borderId="114" xfId="9" applyFont="1" applyFill="1" applyBorder="1" applyAlignment="1">
      <alignment horizontal="center" vertical="center"/>
    </xf>
    <xf numFmtId="0" fontId="11" fillId="0" borderId="114" xfId="1026" applyFont="1" applyFill="1" applyBorder="1" applyAlignment="1">
      <alignment horizontal="center"/>
    </xf>
    <xf numFmtId="0" fontId="11" fillId="0" borderId="116" xfId="1026" applyFont="1" applyFill="1" applyBorder="1" applyAlignment="1">
      <alignment horizontal="center"/>
    </xf>
    <xf numFmtId="3" fontId="11" fillId="0" borderId="114" xfId="1026" applyNumberFormat="1" applyFont="1" applyFill="1" applyBorder="1"/>
    <xf numFmtId="3" fontId="11" fillId="0" borderId="116" xfId="1026" applyNumberFormat="1" applyFont="1" applyFill="1" applyBorder="1"/>
    <xf numFmtId="3" fontId="17" fillId="0" borderId="52" xfId="441" applyNumberFormat="1" applyFont="1" applyFill="1" applyBorder="1" applyAlignment="1">
      <alignment horizontal="center" vertical="center"/>
    </xf>
    <xf numFmtId="3" fontId="17" fillId="0" borderId="48" xfId="441" applyNumberFormat="1" applyFont="1" applyFill="1" applyBorder="1" applyAlignment="1">
      <alignment horizontal="center" vertical="center"/>
    </xf>
    <xf numFmtId="0" fontId="17" fillId="0" borderId="10" xfId="441" applyFont="1" applyFill="1" applyBorder="1" applyAlignment="1">
      <alignment horizontal="left" vertical="center"/>
    </xf>
    <xf numFmtId="0" fontId="11" fillId="0" borderId="6" xfId="441" applyFont="1" applyFill="1" applyBorder="1" applyAlignment="1">
      <alignment horizontal="left" vertical="center" wrapText="1"/>
    </xf>
    <xf numFmtId="0" fontId="11" fillId="0" borderId="6" xfId="441" applyFont="1" applyFill="1" applyBorder="1" applyAlignment="1">
      <alignment wrapText="1"/>
    </xf>
    <xf numFmtId="0" fontId="11" fillId="0" borderId="6" xfId="441" applyFont="1" applyFill="1" applyBorder="1" applyAlignment="1">
      <alignment horizontal="left" vertical="center"/>
    </xf>
    <xf numFmtId="0" fontId="11" fillId="0" borderId="13" xfId="441" applyFont="1" applyFill="1" applyBorder="1" applyAlignment="1">
      <alignment horizontal="left" vertical="center" wrapText="1"/>
    </xf>
    <xf numFmtId="0" fontId="11" fillId="0" borderId="6" xfId="441" applyFont="1" applyBorder="1"/>
    <xf numFmtId="0" fontId="11" fillId="0" borderId="6" xfId="441" applyFont="1" applyFill="1" applyBorder="1"/>
    <xf numFmtId="0" fontId="11" fillId="0" borderId="13" xfId="441" applyFont="1" applyBorder="1"/>
    <xf numFmtId="0" fontId="11" fillId="0" borderId="56" xfId="441" applyFont="1" applyFill="1" applyBorder="1"/>
    <xf numFmtId="0" fontId="17" fillId="3" borderId="4" xfId="441" applyFont="1" applyFill="1" applyBorder="1" applyAlignment="1">
      <alignment horizontal="left" vertical="center"/>
    </xf>
    <xf numFmtId="0" fontId="11" fillId="0" borderId="4" xfId="441" applyFont="1" applyBorder="1"/>
    <xf numFmtId="0" fontId="11" fillId="0" borderId="4" xfId="441" applyFont="1" applyFill="1" applyBorder="1"/>
    <xf numFmtId="0" fontId="11" fillId="0" borderId="112" xfId="441" applyFont="1" applyBorder="1"/>
    <xf numFmtId="3" fontId="17" fillId="0" borderId="50" xfId="441" applyNumberFormat="1" applyFont="1" applyFill="1" applyBorder="1" applyAlignment="1">
      <alignment horizontal="center" vertical="center" wrapText="1"/>
    </xf>
    <xf numFmtId="3" fontId="11" fillId="0" borderId="4" xfId="441" applyNumberFormat="1" applyFont="1" applyBorder="1"/>
    <xf numFmtId="3" fontId="11" fillId="35" borderId="14" xfId="441" applyNumberFormat="1" applyFont="1" applyFill="1" applyBorder="1"/>
    <xf numFmtId="3" fontId="11" fillId="0" borderId="112" xfId="441" applyNumberFormat="1" applyFont="1" applyBorder="1"/>
    <xf numFmtId="0" fontId="11" fillId="0" borderId="113" xfId="441" applyFont="1" applyFill="1" applyBorder="1" applyAlignment="1">
      <alignment horizontal="center" vertical="center"/>
    </xf>
    <xf numFmtId="0" fontId="17" fillId="3" borderId="114" xfId="441" applyFont="1" applyFill="1" applyBorder="1" applyAlignment="1">
      <alignment horizontal="left" vertical="center"/>
    </xf>
    <xf numFmtId="0" fontId="11" fillId="0" borderId="114" xfId="441" applyFont="1" applyFill="1" applyBorder="1" applyAlignment="1">
      <alignment horizontal="center" vertical="center"/>
    </xf>
    <xf numFmtId="0" fontId="11" fillId="0" borderId="114" xfId="441" applyFont="1" applyFill="1" applyBorder="1" applyAlignment="1">
      <alignment horizontal="center"/>
    </xf>
    <xf numFmtId="0" fontId="11" fillId="0" borderId="114" xfId="441" applyFont="1" applyFill="1" applyBorder="1" applyAlignment="1">
      <alignment horizontal="center" wrapText="1"/>
    </xf>
    <xf numFmtId="0" fontId="11" fillId="0" borderId="116" xfId="441" applyFont="1" applyFill="1" applyBorder="1" applyAlignment="1">
      <alignment horizontal="center" vertical="center"/>
    </xf>
    <xf numFmtId="0" fontId="11" fillId="0" borderId="113" xfId="441" applyFont="1" applyFill="1" applyBorder="1"/>
    <xf numFmtId="3" fontId="11" fillId="0" borderId="114" xfId="441" applyNumberFormat="1" applyFont="1" applyBorder="1"/>
    <xf numFmtId="3" fontId="11" fillId="35" borderId="114" xfId="441" applyNumberFormat="1" applyFont="1" applyFill="1" applyBorder="1"/>
    <xf numFmtId="3" fontId="11" fillId="0" borderId="116" xfId="441" applyNumberFormat="1" applyFont="1" applyBorder="1"/>
    <xf numFmtId="0" fontId="11" fillId="0" borderId="6" xfId="819" applyFont="1" applyFill="1" applyBorder="1" applyAlignment="1">
      <alignment horizontal="left" vertical="center" wrapText="1"/>
    </xf>
    <xf numFmtId="0" fontId="11" fillId="0" borderId="6" xfId="820" applyFont="1" applyFill="1" applyBorder="1" applyAlignment="1">
      <alignment horizontal="left" vertical="center"/>
    </xf>
    <xf numFmtId="0" fontId="17" fillId="3" borderId="6" xfId="819" applyFont="1" applyFill="1" applyBorder="1" applyAlignment="1">
      <alignment horizontal="left" vertical="center"/>
    </xf>
    <xf numFmtId="0" fontId="11" fillId="0" borderId="6" xfId="4" applyFont="1" applyFill="1" applyBorder="1" applyAlignment="1">
      <alignment horizontal="left" wrapText="1"/>
    </xf>
    <xf numFmtId="0" fontId="11" fillId="0" borderId="7" xfId="4" applyFont="1" applyFill="1" applyBorder="1" applyAlignment="1">
      <alignment horizontal="left" wrapText="1"/>
    </xf>
    <xf numFmtId="0" fontId="11" fillId="0" borderId="58" xfId="4" applyFont="1" applyFill="1" applyBorder="1" applyAlignment="1">
      <alignment horizontal="left" wrapText="1"/>
    </xf>
    <xf numFmtId="0" fontId="11" fillId="3" borderId="6" xfId="819" applyFont="1" applyFill="1" applyBorder="1" applyAlignment="1">
      <alignment horizontal="center"/>
    </xf>
    <xf numFmtId="0" fontId="11" fillId="0" borderId="6" xfId="819" applyFont="1" applyFill="1" applyBorder="1" applyAlignment="1">
      <alignment horizontal="center" vertical="center" wrapText="1"/>
    </xf>
    <xf numFmtId="0" fontId="11" fillId="4" borderId="6" xfId="819" applyFont="1" applyFill="1" applyBorder="1" applyAlignment="1">
      <alignment horizontal="center"/>
    </xf>
    <xf numFmtId="0" fontId="11" fillId="3" borderId="6" xfId="820" applyFont="1" applyFill="1" applyBorder="1" applyAlignment="1">
      <alignment horizontal="center" vertical="center"/>
    </xf>
    <xf numFmtId="0" fontId="11" fillId="4" borderId="6" xfId="820" applyFont="1" applyFill="1" applyBorder="1" applyAlignment="1">
      <alignment horizontal="center"/>
    </xf>
    <xf numFmtId="0" fontId="11" fillId="0" borderId="6" xfId="820" applyFont="1" applyFill="1" applyBorder="1" applyAlignment="1">
      <alignment horizontal="center" vertical="center"/>
    </xf>
    <xf numFmtId="0" fontId="11" fillId="3" borderId="6" xfId="819" applyFont="1" applyFill="1" applyBorder="1" applyAlignment="1">
      <alignment horizontal="center" vertical="center"/>
    </xf>
    <xf numFmtId="0" fontId="11" fillId="4" borderId="6" xfId="819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wrapText="1"/>
    </xf>
    <xf numFmtId="0" fontId="11" fillId="0" borderId="7" xfId="4" applyFont="1" applyFill="1" applyBorder="1" applyAlignment="1">
      <alignment horizontal="center" wrapText="1"/>
    </xf>
    <xf numFmtId="164" fontId="11" fillId="0" borderId="58" xfId="6" applyNumberFormat="1" applyFont="1" applyFill="1" applyBorder="1" applyAlignment="1">
      <alignment horizontal="center" vertical="center"/>
    </xf>
    <xf numFmtId="0" fontId="11" fillId="3" borderId="4" xfId="819" applyFont="1" applyFill="1" applyBorder="1" applyAlignment="1">
      <alignment horizontal="center"/>
    </xf>
    <xf numFmtId="164" fontId="11" fillId="0" borderId="4" xfId="6" applyNumberFormat="1" applyFont="1" applyFill="1" applyBorder="1" applyAlignment="1">
      <alignment horizontal="center" vertical="center" wrapText="1"/>
    </xf>
    <xf numFmtId="0" fontId="11" fillId="4" borderId="4" xfId="819" applyFont="1" applyFill="1" applyBorder="1" applyAlignment="1">
      <alignment horizontal="center"/>
    </xf>
    <xf numFmtId="0" fontId="11" fillId="3" borderId="4" xfId="820" applyFont="1" applyFill="1" applyBorder="1" applyAlignment="1">
      <alignment horizontal="center" vertical="center"/>
    </xf>
    <xf numFmtId="0" fontId="11" fillId="4" borderId="4" xfId="820" applyFont="1" applyFill="1" applyBorder="1" applyAlignment="1">
      <alignment horizontal="center"/>
    </xf>
    <xf numFmtId="164" fontId="11" fillId="0" borderId="4" xfId="6" applyNumberFormat="1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4" borderId="4" xfId="819" applyFont="1" applyFill="1" applyBorder="1" applyAlignment="1">
      <alignment horizontal="center" vertical="center"/>
    </xf>
    <xf numFmtId="164" fontId="11" fillId="0" borderId="59" xfId="6" applyNumberFormat="1" applyFont="1" applyFill="1" applyBorder="1" applyAlignment="1">
      <alignment horizontal="center" vertical="center"/>
    </xf>
    <xf numFmtId="164" fontId="11" fillId="0" borderId="120" xfId="6" applyNumberFormat="1" applyFont="1" applyFill="1" applyBorder="1" applyAlignment="1">
      <alignment horizontal="center" vertical="center"/>
    </xf>
    <xf numFmtId="0" fontId="13" fillId="3" borderId="77" xfId="819" applyFont="1" applyFill="1" applyBorder="1" applyAlignment="1">
      <alignment vertical="center"/>
    </xf>
    <xf numFmtId="164" fontId="11" fillId="7" borderId="4" xfId="6" applyNumberFormat="1" applyFont="1" applyFill="1" applyBorder="1" applyAlignment="1">
      <alignment horizontal="right" vertical="center" wrapText="1"/>
    </xf>
    <xf numFmtId="0" fontId="11" fillId="3" borderId="4" xfId="819" applyFont="1" applyFill="1" applyBorder="1" applyAlignment="1">
      <alignment horizontal="left"/>
    </xf>
    <xf numFmtId="0" fontId="11" fillId="3" borderId="14" xfId="819" applyFont="1" applyFill="1" applyBorder="1" applyAlignment="1">
      <alignment horizontal="left"/>
    </xf>
    <xf numFmtId="0" fontId="11" fillId="4" borderId="14" xfId="819" applyFont="1" applyFill="1" applyBorder="1" applyAlignment="1">
      <alignment horizontal="left"/>
    </xf>
    <xf numFmtId="0" fontId="11" fillId="3" borderId="14" xfId="820" applyFont="1" applyFill="1" applyBorder="1" applyAlignment="1">
      <alignment horizontal="left" vertical="center"/>
    </xf>
    <xf numFmtId="0" fontId="11" fillId="4" borderId="14" xfId="820" applyFont="1" applyFill="1" applyBorder="1" applyAlignment="1">
      <alignment horizontal="left"/>
    </xf>
    <xf numFmtId="0" fontId="11" fillId="4" borderId="14" xfId="819" applyFont="1" applyFill="1" applyBorder="1" applyAlignment="1">
      <alignment horizontal="left" vertical="center"/>
    </xf>
    <xf numFmtId="0" fontId="13" fillId="3" borderId="114" xfId="819" applyFont="1" applyFill="1" applyBorder="1" applyAlignment="1">
      <alignment vertical="center"/>
    </xf>
    <xf numFmtId="0" fontId="11" fillId="7" borderId="114" xfId="819" applyFont="1" applyFill="1" applyBorder="1" applyAlignment="1">
      <alignment horizontal="left" vertical="center" wrapText="1"/>
    </xf>
    <xf numFmtId="0" fontId="11" fillId="3" borderId="114" xfId="819" applyFont="1" applyFill="1" applyBorder="1" applyAlignment="1">
      <alignment horizontal="left"/>
    </xf>
    <xf numFmtId="0" fontId="11" fillId="0" borderId="114" xfId="819" applyFont="1" applyFill="1" applyBorder="1" applyAlignment="1">
      <alignment horizontal="center" vertical="center"/>
    </xf>
    <xf numFmtId="0" fontId="11" fillId="4" borderId="114" xfId="819" applyFont="1" applyFill="1" applyBorder="1" applyAlignment="1">
      <alignment horizontal="left"/>
    </xf>
    <xf numFmtId="0" fontId="11" fillId="3" borderId="114" xfId="820" applyFont="1" applyFill="1" applyBorder="1" applyAlignment="1">
      <alignment horizontal="left" vertical="center"/>
    </xf>
    <xf numFmtId="0" fontId="11" fillId="4" borderId="114" xfId="820" applyFont="1" applyFill="1" applyBorder="1" applyAlignment="1">
      <alignment horizontal="left"/>
    </xf>
    <xf numFmtId="0" fontId="11" fillId="0" borderId="114" xfId="820" applyFont="1" applyFill="1" applyBorder="1" applyAlignment="1">
      <alignment horizontal="center" vertical="center"/>
    </xf>
    <xf numFmtId="0" fontId="11" fillId="0" borderId="114" xfId="4" applyFont="1" applyFill="1" applyBorder="1" applyAlignment="1">
      <alignment horizontal="center" vertical="center" wrapText="1"/>
    </xf>
    <xf numFmtId="0" fontId="11" fillId="4" borderId="114" xfId="819" applyFont="1" applyFill="1" applyBorder="1" applyAlignment="1">
      <alignment horizontal="left" vertical="center"/>
    </xf>
    <xf numFmtId="0" fontId="11" fillId="0" borderId="115" xfId="819" applyFont="1" applyFill="1" applyBorder="1" applyAlignment="1">
      <alignment horizontal="center" vertical="center"/>
    </xf>
    <xf numFmtId="0" fontId="11" fillId="0" borderId="121" xfId="818" applyFont="1" applyFill="1" applyBorder="1" applyAlignment="1">
      <alignment horizontal="center" vertical="center"/>
    </xf>
    <xf numFmtId="164" fontId="11" fillId="7" borderId="114" xfId="6" applyNumberFormat="1" applyFont="1" applyFill="1" applyBorder="1" applyAlignment="1">
      <alignment horizontal="left" vertical="center" wrapText="1"/>
    </xf>
    <xf numFmtId="164" fontId="11" fillId="0" borderId="114" xfId="6" applyNumberFormat="1" applyFont="1" applyFill="1" applyBorder="1" applyAlignment="1">
      <alignment vertical="center" wrapText="1"/>
    </xf>
    <xf numFmtId="164" fontId="11" fillId="0" borderId="114" xfId="6" applyNumberFormat="1" applyFont="1" applyFill="1" applyBorder="1" applyAlignment="1">
      <alignment vertical="center"/>
    </xf>
    <xf numFmtId="164" fontId="13" fillId="0" borderId="114" xfId="6" applyNumberFormat="1" applyFont="1" applyFill="1" applyBorder="1" applyAlignment="1">
      <alignment vertical="center"/>
    </xf>
    <xf numFmtId="164" fontId="11" fillId="5" borderId="114" xfId="6" applyNumberFormat="1" applyFont="1" applyFill="1" applyBorder="1" applyAlignment="1">
      <alignment vertical="center"/>
    </xf>
    <xf numFmtId="164" fontId="11" fillId="0" borderId="115" xfId="6" applyNumberFormat="1" applyFont="1" applyFill="1" applyBorder="1" applyAlignment="1">
      <alignment vertical="center"/>
    </xf>
    <xf numFmtId="164" fontId="11" fillId="0" borderId="121" xfId="6" applyNumberFormat="1" applyFont="1" applyFill="1" applyBorder="1" applyAlignment="1">
      <alignment vertical="center"/>
    </xf>
    <xf numFmtId="0" fontId="13" fillId="3" borderId="35" xfId="818" applyFont="1" applyFill="1" applyBorder="1" applyAlignment="1">
      <alignment vertical="center"/>
    </xf>
    <xf numFmtId="0" fontId="17" fillId="7" borderId="6" xfId="818" applyFont="1" applyFill="1" applyBorder="1" applyAlignment="1">
      <alignment horizontal="left" vertical="center" wrapText="1"/>
    </xf>
    <xf numFmtId="0" fontId="17" fillId="3" borderId="6" xfId="818" applyFont="1" applyFill="1" applyBorder="1" applyAlignment="1">
      <alignment horizontal="left"/>
    </xf>
    <xf numFmtId="0" fontId="17" fillId="4" borderId="6" xfId="818" applyFont="1" applyFill="1" applyBorder="1" applyAlignment="1">
      <alignment horizontal="left"/>
    </xf>
    <xf numFmtId="0" fontId="17" fillId="3" borderId="6" xfId="818" applyFont="1" applyFill="1" applyBorder="1" applyAlignment="1">
      <alignment horizontal="left" vertical="center"/>
    </xf>
    <xf numFmtId="0" fontId="11" fillId="0" borderId="6" xfId="818" applyFont="1" applyFill="1" applyBorder="1" applyAlignment="1">
      <alignment horizontal="left" vertical="center"/>
    </xf>
    <xf numFmtId="0" fontId="17" fillId="4" borderId="6" xfId="818" applyFont="1" applyFill="1" applyBorder="1" applyAlignment="1">
      <alignment horizontal="left" vertical="center"/>
    </xf>
    <xf numFmtId="0" fontId="11" fillId="0" borderId="13" xfId="4" applyFont="1" applyFill="1" applyBorder="1" applyAlignment="1">
      <alignment horizontal="left" wrapText="1"/>
    </xf>
    <xf numFmtId="0" fontId="11" fillId="7" borderId="6" xfId="818" applyFont="1" applyFill="1" applyBorder="1" applyAlignment="1">
      <alignment horizontal="left" vertical="center" wrapText="1"/>
    </xf>
    <xf numFmtId="0" fontId="11" fillId="3" borderId="6" xfId="818" applyFont="1" applyFill="1" applyBorder="1" applyAlignment="1">
      <alignment horizontal="left"/>
    </xf>
    <xf numFmtId="0" fontId="11" fillId="4" borderId="6" xfId="818" applyFont="1" applyFill="1" applyBorder="1" applyAlignment="1">
      <alignment horizontal="left"/>
    </xf>
    <xf numFmtId="0" fontId="11" fillId="3" borderId="6" xfId="818" applyFont="1" applyFill="1" applyBorder="1" applyAlignment="1">
      <alignment horizontal="left" vertical="center"/>
    </xf>
    <xf numFmtId="0" fontId="11" fillId="4" borderId="6" xfId="818" applyFont="1" applyFill="1" applyBorder="1" applyAlignment="1">
      <alignment horizontal="left" vertical="center"/>
    </xf>
    <xf numFmtId="164" fontId="11" fillId="0" borderId="13" xfId="6" applyNumberFormat="1" applyFont="1" applyFill="1" applyBorder="1" applyAlignment="1">
      <alignment vertical="center"/>
    </xf>
    <xf numFmtId="0" fontId="13" fillId="3" borderId="77" xfId="818" applyFont="1" applyFill="1" applyBorder="1" applyAlignment="1">
      <alignment vertical="center"/>
    </xf>
    <xf numFmtId="0" fontId="11" fillId="7" borderId="4" xfId="818" applyFont="1" applyFill="1" applyBorder="1" applyAlignment="1">
      <alignment horizontal="left" vertical="center" wrapText="1"/>
    </xf>
    <xf numFmtId="0" fontId="11" fillId="3" borderId="4" xfId="818" applyFont="1" applyFill="1" applyBorder="1" applyAlignment="1">
      <alignment horizontal="left"/>
    </xf>
    <xf numFmtId="0" fontId="11" fillId="4" borderId="4" xfId="818" applyFont="1" applyFill="1" applyBorder="1" applyAlignment="1">
      <alignment horizontal="left"/>
    </xf>
    <xf numFmtId="0" fontId="11" fillId="3" borderId="4" xfId="818" applyFont="1" applyFill="1" applyBorder="1" applyAlignment="1">
      <alignment horizontal="left" vertical="center"/>
    </xf>
    <xf numFmtId="164" fontId="11" fillId="0" borderId="4" xfId="6" applyNumberFormat="1" applyFont="1" applyFill="1" applyBorder="1" applyAlignment="1">
      <alignment vertical="center"/>
    </xf>
    <xf numFmtId="0" fontId="11" fillId="4" borderId="4" xfId="818" applyFont="1" applyFill="1" applyBorder="1" applyAlignment="1">
      <alignment horizontal="left" vertical="center"/>
    </xf>
    <xf numFmtId="164" fontId="13" fillId="0" borderId="4" xfId="6" applyNumberFormat="1" applyFont="1" applyFill="1" applyBorder="1" applyAlignment="1">
      <alignment vertical="center"/>
    </xf>
    <xf numFmtId="164" fontId="11" fillId="5" borderId="4" xfId="6" applyNumberFormat="1" applyFont="1" applyFill="1" applyBorder="1" applyAlignment="1">
      <alignment vertical="center"/>
    </xf>
    <xf numFmtId="164" fontId="11" fillId="0" borderId="112" xfId="6" applyNumberFormat="1" applyFont="1" applyFill="1" applyBorder="1" applyAlignment="1">
      <alignment vertical="center"/>
    </xf>
    <xf numFmtId="0" fontId="13" fillId="3" borderId="122" xfId="818" applyFont="1" applyFill="1" applyBorder="1" applyAlignment="1">
      <alignment vertical="center"/>
    </xf>
    <xf numFmtId="0" fontId="11" fillId="7" borderId="114" xfId="818" applyFont="1" applyFill="1" applyBorder="1" applyAlignment="1">
      <alignment horizontal="left" vertical="center" wrapText="1"/>
    </xf>
    <xf numFmtId="0" fontId="11" fillId="3" borderId="114" xfId="818" applyFont="1" applyFill="1" applyBorder="1" applyAlignment="1">
      <alignment horizontal="left"/>
    </xf>
    <xf numFmtId="0" fontId="11" fillId="0" borderId="114" xfId="818" applyFont="1" applyFill="1" applyBorder="1" applyAlignment="1">
      <alignment horizontal="center" vertical="center"/>
    </xf>
    <xf numFmtId="0" fontId="11" fillId="4" borderId="114" xfId="818" applyFont="1" applyFill="1" applyBorder="1" applyAlignment="1">
      <alignment horizontal="left"/>
    </xf>
    <xf numFmtId="0" fontId="11" fillId="3" borderId="114" xfId="818" applyFont="1" applyFill="1" applyBorder="1" applyAlignment="1">
      <alignment horizontal="left" vertical="center"/>
    </xf>
    <xf numFmtId="0" fontId="11" fillId="4" borderId="114" xfId="818" applyFont="1" applyFill="1" applyBorder="1" applyAlignment="1">
      <alignment horizontal="left" vertical="center"/>
    </xf>
    <xf numFmtId="0" fontId="13" fillId="0" borderId="114" xfId="818" applyFont="1" applyBorder="1" applyAlignment="1">
      <alignment horizontal="center"/>
    </xf>
    <xf numFmtId="0" fontId="11" fillId="0" borderId="116" xfId="818" applyFont="1" applyFill="1" applyBorder="1" applyAlignment="1">
      <alignment horizontal="center" vertical="center"/>
    </xf>
    <xf numFmtId="164" fontId="13" fillId="0" borderId="114" xfId="6" applyNumberFormat="1" applyFont="1" applyFill="1" applyBorder="1" applyAlignment="1">
      <alignment horizontal="right" vertical="center"/>
    </xf>
    <xf numFmtId="164" fontId="11" fillId="0" borderId="116" xfId="6" applyNumberFormat="1" applyFont="1" applyFill="1" applyBorder="1" applyAlignment="1">
      <alignment vertical="center"/>
    </xf>
    <xf numFmtId="0" fontId="11" fillId="35" borderId="35" xfId="818" applyFont="1" applyFill="1" applyBorder="1" applyAlignment="1">
      <alignment vertical="center"/>
    </xf>
    <xf numFmtId="164" fontId="11" fillId="35" borderId="6" xfId="6" applyNumberFormat="1" applyFont="1" applyFill="1" applyBorder="1" applyAlignment="1">
      <alignment vertical="center" wrapText="1"/>
    </xf>
    <xf numFmtId="0" fontId="11" fillId="35" borderId="6" xfId="818" applyFont="1" applyFill="1" applyBorder="1" applyAlignment="1">
      <alignment vertical="center"/>
    </xf>
    <xf numFmtId="164" fontId="11" fillId="35" borderId="13" xfId="6" applyNumberFormat="1" applyFont="1" applyFill="1" applyBorder="1" applyAlignment="1">
      <alignment vertical="center" wrapText="1"/>
    </xf>
    <xf numFmtId="0" fontId="11" fillId="3" borderId="122" xfId="818" applyFont="1" applyFill="1" applyBorder="1" applyAlignment="1">
      <alignment vertical="center"/>
    </xf>
    <xf numFmtId="0" fontId="11" fillId="3" borderId="114" xfId="818" applyFont="1" applyFill="1" applyBorder="1" applyAlignment="1">
      <alignment vertical="center"/>
    </xf>
    <xf numFmtId="164" fontId="11" fillId="0" borderId="116" xfId="6" applyNumberFormat="1" applyFont="1" applyFill="1" applyBorder="1" applyAlignment="1">
      <alignment vertical="center" wrapText="1"/>
    </xf>
    <xf numFmtId="164" fontId="11" fillId="39" borderId="6" xfId="6" applyNumberFormat="1" applyFont="1" applyFill="1" applyBorder="1" applyAlignment="1">
      <alignment vertical="center" wrapText="1"/>
    </xf>
    <xf numFmtId="0" fontId="17" fillId="0" borderId="18" xfId="1096" applyFont="1" applyFill="1" applyBorder="1" applyAlignment="1">
      <alignment horizontal="center" vertical="center" wrapText="1"/>
    </xf>
    <xf numFmtId="0" fontId="17" fillId="37" borderId="10" xfId="1096" applyFont="1" applyFill="1" applyBorder="1" applyAlignment="1">
      <alignment horizontal="left" vertical="center" wrapText="1"/>
    </xf>
    <xf numFmtId="0" fontId="17" fillId="3" borderId="6" xfId="1096" applyFont="1" applyFill="1" applyBorder="1" applyAlignment="1">
      <alignment horizontal="left" vertical="center"/>
    </xf>
    <xf numFmtId="0" fontId="11" fillId="0" borderId="6" xfId="1096" applyFont="1" applyFill="1" applyBorder="1" applyAlignment="1">
      <alignment horizontal="left" vertical="center" wrapText="1"/>
    </xf>
    <xf numFmtId="0" fontId="17" fillId="4" borderId="6" xfId="1096" applyFont="1" applyFill="1" applyBorder="1" applyAlignment="1">
      <alignment horizontal="left" vertical="center"/>
    </xf>
    <xf numFmtId="0" fontId="11" fillId="0" borderId="7" xfId="1096" applyFont="1" applyFill="1" applyBorder="1" applyAlignment="1">
      <alignment horizontal="left" vertical="center" wrapText="1"/>
    </xf>
    <xf numFmtId="3" fontId="17" fillId="0" borderId="48" xfId="1096" applyNumberFormat="1" applyFont="1" applyFill="1" applyBorder="1" applyAlignment="1">
      <alignment horizontal="center" vertical="center"/>
    </xf>
    <xf numFmtId="0" fontId="56" fillId="37" borderId="10" xfId="1096" applyFont="1" applyFill="1" applyBorder="1"/>
    <xf numFmtId="0" fontId="56" fillId="35" borderId="6" xfId="1096" applyFont="1" applyFill="1" applyBorder="1"/>
    <xf numFmtId="0" fontId="56" fillId="0" borderId="6" xfId="1096" applyFont="1" applyBorder="1"/>
    <xf numFmtId="0" fontId="56" fillId="9" borderId="6" xfId="1096" applyFont="1" applyFill="1" applyBorder="1"/>
    <xf numFmtId="0" fontId="56" fillId="0" borderId="7" xfId="1096" applyFont="1" applyBorder="1"/>
    <xf numFmtId="3" fontId="17" fillId="0" borderId="63" xfId="1096" applyNumberFormat="1" applyFont="1" applyFill="1" applyBorder="1" applyAlignment="1">
      <alignment horizontal="center" vertical="center"/>
    </xf>
    <xf numFmtId="0" fontId="56" fillId="37" borderId="56" xfId="1096" applyFont="1" applyFill="1" applyBorder="1"/>
    <xf numFmtId="0" fontId="56" fillId="35" borderId="4" xfId="1096" applyFont="1" applyFill="1" applyBorder="1"/>
    <xf numFmtId="0" fontId="56" fillId="0" borderId="4" xfId="1096" applyFont="1" applyBorder="1"/>
    <xf numFmtId="0" fontId="56" fillId="9" borderId="4" xfId="1096" applyFont="1" applyFill="1" applyBorder="1"/>
    <xf numFmtId="0" fontId="56" fillId="0" borderId="59" xfId="1096" applyFont="1" applyBorder="1"/>
    <xf numFmtId="0" fontId="11" fillId="37" borderId="113" xfId="1096" applyFont="1" applyFill="1" applyBorder="1" applyAlignment="1">
      <alignment horizontal="center" vertical="center"/>
    </xf>
    <xf numFmtId="0" fontId="11" fillId="35" borderId="114" xfId="1096" applyFont="1" applyFill="1" applyBorder="1" applyAlignment="1">
      <alignment horizontal="center" vertical="center"/>
    </xf>
    <xf numFmtId="0" fontId="11" fillId="0" borderId="114" xfId="1096" applyFont="1" applyFill="1" applyBorder="1" applyAlignment="1">
      <alignment horizontal="center" vertical="center"/>
    </xf>
    <xf numFmtId="0" fontId="11" fillId="9" borderId="114" xfId="1096" applyFont="1" applyFill="1" applyBorder="1" applyAlignment="1">
      <alignment horizontal="center" vertical="center"/>
    </xf>
    <xf numFmtId="0" fontId="11" fillId="0" borderId="116" xfId="1096" applyFont="1" applyFill="1" applyBorder="1" applyAlignment="1">
      <alignment horizontal="center" vertical="center"/>
    </xf>
    <xf numFmtId="0" fontId="56" fillId="37" borderId="113" xfId="1096" applyFont="1" applyFill="1" applyBorder="1"/>
    <xf numFmtId="0" fontId="56" fillId="35" borderId="114" xfId="1096" applyFont="1" applyFill="1" applyBorder="1"/>
    <xf numFmtId="0" fontId="56" fillId="0" borderId="114" xfId="1096" applyFont="1" applyBorder="1"/>
    <xf numFmtId="0" fontId="56" fillId="9" borderId="114" xfId="1096" applyFont="1" applyFill="1" applyBorder="1"/>
    <xf numFmtId="0" fontId="56" fillId="0" borderId="116" xfId="1096" applyFont="1" applyBorder="1"/>
    <xf numFmtId="0" fontId="17" fillId="2" borderId="10" xfId="1096" applyFont="1" applyFill="1" applyBorder="1" applyAlignment="1">
      <alignment horizontal="left" wrapText="1"/>
    </xf>
    <xf numFmtId="0" fontId="17" fillId="3" borderId="6" xfId="1096" applyFont="1" applyFill="1" applyBorder="1" applyAlignment="1">
      <alignment horizontal="left"/>
    </xf>
    <xf numFmtId="0" fontId="17" fillId="4" borderId="6" xfId="1096" applyFont="1" applyFill="1" applyBorder="1" applyAlignment="1">
      <alignment horizontal="left"/>
    </xf>
    <xf numFmtId="0" fontId="11" fillId="0" borderId="6" xfId="1096" applyFont="1" applyFill="1" applyBorder="1" applyAlignment="1">
      <alignment wrapText="1"/>
    </xf>
    <xf numFmtId="0" fontId="17" fillId="3" borderId="6" xfId="1096" applyFont="1" applyFill="1" applyBorder="1" applyAlignment="1"/>
    <xf numFmtId="0" fontId="17" fillId="4" borderId="6" xfId="1096" applyFont="1" applyFill="1" applyBorder="1" applyAlignment="1"/>
    <xf numFmtId="3" fontId="11" fillId="10" borderId="6" xfId="1096" applyNumberFormat="1" applyFont="1" applyFill="1" applyBorder="1" applyAlignment="1"/>
    <xf numFmtId="0" fontId="11" fillId="10" borderId="6" xfId="1096" applyFont="1" applyFill="1" applyBorder="1" applyAlignment="1">
      <alignment horizontal="left" vertical="center" wrapText="1"/>
    </xf>
    <xf numFmtId="0" fontId="11" fillId="6" borderId="6" xfId="1096" applyFont="1" applyFill="1" applyBorder="1" applyAlignment="1">
      <alignment wrapText="1"/>
    </xf>
    <xf numFmtId="3" fontId="11" fillId="0" borderId="6" xfId="1096" applyNumberFormat="1" applyFont="1" applyFill="1" applyBorder="1" applyAlignment="1">
      <alignment vertical="center" wrapText="1"/>
    </xf>
    <xf numFmtId="0" fontId="17" fillId="2" borderId="6" xfId="1096" applyFont="1" applyFill="1" applyBorder="1" applyAlignment="1">
      <alignment wrapText="1"/>
    </xf>
    <xf numFmtId="3" fontId="11" fillId="0" borderId="6" xfId="1096" applyNumberFormat="1" applyFont="1" applyFill="1" applyBorder="1" applyAlignment="1"/>
    <xf numFmtId="0" fontId="17" fillId="2" borderId="6" xfId="1096" applyFont="1" applyFill="1" applyBorder="1" applyAlignment="1">
      <alignment horizontal="left" vertical="center" wrapText="1"/>
    </xf>
    <xf numFmtId="0" fontId="11" fillId="0" borderId="6" xfId="1096" applyFont="1" applyFill="1" applyBorder="1" applyAlignment="1">
      <alignment vertical="center" wrapText="1"/>
    </xf>
    <xf numFmtId="3" fontId="17" fillId="0" borderId="12" xfId="1096" applyNumberFormat="1" applyFont="1" applyFill="1" applyBorder="1" applyAlignment="1">
      <alignment horizontal="center" vertical="center"/>
    </xf>
    <xf numFmtId="0" fontId="11" fillId="2" borderId="10" xfId="1096" applyFont="1" applyFill="1" applyBorder="1" applyAlignment="1">
      <alignment horizontal="left" wrapText="1"/>
    </xf>
    <xf numFmtId="0" fontId="11" fillId="3" borderId="6" xfId="1096" applyFont="1" applyFill="1" applyBorder="1" applyAlignment="1">
      <alignment horizontal="left"/>
    </xf>
    <xf numFmtId="0" fontId="11" fillId="4" borderId="6" xfId="1096" applyFont="1" applyFill="1" applyBorder="1" applyAlignment="1">
      <alignment horizontal="left"/>
    </xf>
    <xf numFmtId="0" fontId="11" fillId="6" borderId="6" xfId="1096" applyFont="1" applyFill="1" applyBorder="1" applyAlignment="1">
      <alignment horizontal="left" wrapText="1"/>
    </xf>
    <xf numFmtId="0" fontId="11" fillId="2" borderId="6" xfId="1096" applyFont="1" applyFill="1" applyBorder="1" applyAlignment="1">
      <alignment horizontal="left" wrapText="1"/>
    </xf>
    <xf numFmtId="3" fontId="17" fillId="0" borderId="50" xfId="1096" applyNumberFormat="1" applyFont="1" applyFill="1" applyBorder="1" applyAlignment="1">
      <alignment horizontal="center" vertical="center"/>
    </xf>
    <xf numFmtId="0" fontId="11" fillId="2" borderId="56" xfId="1096" applyFont="1" applyFill="1" applyBorder="1" applyAlignment="1">
      <alignment horizontal="left" wrapText="1"/>
    </xf>
    <xf numFmtId="0" fontId="11" fillId="3" borderId="4" xfId="1096" applyFont="1" applyFill="1" applyBorder="1" applyAlignment="1">
      <alignment horizontal="left"/>
    </xf>
    <xf numFmtId="0" fontId="11" fillId="4" borderId="4" xfId="1096" applyFont="1" applyFill="1" applyBorder="1" applyAlignment="1">
      <alignment horizontal="left"/>
    </xf>
    <xf numFmtId="3" fontId="11" fillId="0" borderId="4" xfId="1096" applyNumberFormat="1" applyFont="1" applyFill="1" applyBorder="1" applyAlignment="1">
      <alignment horizontal="right" vertical="center" wrapText="1"/>
    </xf>
    <xf numFmtId="3" fontId="11" fillId="0" borderId="4" xfId="1096" applyNumberFormat="1" applyFont="1" applyFill="1" applyBorder="1"/>
    <xf numFmtId="0" fontId="11" fillId="6" borderId="4" xfId="1096" applyFont="1" applyFill="1" applyBorder="1" applyAlignment="1">
      <alignment horizontal="left" wrapText="1"/>
    </xf>
    <xf numFmtId="0" fontId="11" fillId="2" borderId="4" xfId="1096" applyFont="1" applyFill="1" applyBorder="1" applyAlignment="1">
      <alignment horizontal="left" wrapText="1"/>
    </xf>
    <xf numFmtId="3" fontId="11" fillId="0" borderId="59" xfId="1096" applyNumberFormat="1" applyFont="1" applyFill="1" applyBorder="1"/>
    <xf numFmtId="0" fontId="17" fillId="2" borderId="56" xfId="1096" applyFont="1" applyFill="1" applyBorder="1" applyAlignment="1">
      <alignment horizontal="left" wrapText="1"/>
    </xf>
    <xf numFmtId="0" fontId="17" fillId="3" borderId="4" xfId="1096" applyFont="1" applyFill="1" applyBorder="1" applyAlignment="1">
      <alignment horizontal="left"/>
    </xf>
    <xf numFmtId="0" fontId="17" fillId="4" borderId="4" xfId="1096" applyFont="1" applyFill="1" applyBorder="1" applyAlignment="1">
      <alignment horizontal="left"/>
    </xf>
    <xf numFmtId="0" fontId="11" fillId="0" borderId="4" xfId="1096" applyFont="1" applyFill="1" applyBorder="1"/>
    <xf numFmtId="0" fontId="17" fillId="2" borderId="4" xfId="1096" applyFont="1" applyFill="1" applyBorder="1" applyAlignment="1">
      <alignment horizontal="left" wrapText="1"/>
    </xf>
    <xf numFmtId="0" fontId="11" fillId="0" borderId="59" xfId="1096" applyFont="1" applyFill="1" applyBorder="1"/>
    <xf numFmtId="0" fontId="17" fillId="2" borderId="113" xfId="1096" applyFont="1" applyFill="1" applyBorder="1" applyAlignment="1">
      <alignment horizontal="left" wrapText="1"/>
    </xf>
    <xf numFmtId="0" fontId="17" fillId="3" borderId="114" xfId="1096" applyFont="1" applyFill="1" applyBorder="1" applyAlignment="1">
      <alignment horizontal="left"/>
    </xf>
    <xf numFmtId="0" fontId="17" fillId="4" borderId="114" xfId="1096" applyFont="1" applyFill="1" applyBorder="1" applyAlignment="1">
      <alignment horizontal="left"/>
    </xf>
    <xf numFmtId="0" fontId="11" fillId="0" borderId="114" xfId="1096" applyFont="1" applyFill="1" applyBorder="1" applyAlignment="1">
      <alignment horizontal="center"/>
    </xf>
    <xf numFmtId="3" fontId="11" fillId="10" borderId="114" xfId="1096" applyNumberFormat="1" applyFont="1" applyFill="1" applyBorder="1" applyAlignment="1">
      <alignment horizontal="center"/>
    </xf>
    <xf numFmtId="0" fontId="11" fillId="10" borderId="114" xfId="1096" applyFont="1" applyFill="1" applyBorder="1" applyAlignment="1">
      <alignment horizontal="center" vertical="center"/>
    </xf>
    <xf numFmtId="0" fontId="11" fillId="6" borderId="114" xfId="1096" applyFont="1" applyFill="1" applyBorder="1" applyAlignment="1">
      <alignment horizontal="left" wrapText="1"/>
    </xf>
    <xf numFmtId="3" fontId="11" fillId="0" borderId="114" xfId="1096" applyNumberFormat="1" applyFont="1" applyFill="1" applyBorder="1" applyAlignment="1">
      <alignment horizontal="center" vertical="center"/>
    </xf>
    <xf numFmtId="0" fontId="17" fillId="2" borderId="114" xfId="1096" applyFont="1" applyFill="1" applyBorder="1" applyAlignment="1">
      <alignment horizontal="left" wrapText="1"/>
    </xf>
    <xf numFmtId="3" fontId="11" fillId="0" borderId="114" xfId="1096" applyNumberFormat="1" applyFont="1" applyFill="1" applyBorder="1" applyAlignment="1">
      <alignment horizontal="center"/>
    </xf>
    <xf numFmtId="0" fontId="11" fillId="0" borderId="114" xfId="29" applyFont="1" applyFill="1" applyBorder="1" applyAlignment="1">
      <alignment horizontal="center" vertical="center"/>
    </xf>
    <xf numFmtId="0" fontId="11" fillId="0" borderId="114" xfId="1096" applyFont="1" applyFill="1" applyBorder="1" applyAlignment="1">
      <alignment horizontal="center" vertical="center" wrapText="1"/>
    </xf>
    <xf numFmtId="0" fontId="11" fillId="0" borderId="116" xfId="1096" applyFont="1" applyFill="1" applyBorder="1" applyAlignment="1">
      <alignment horizontal="center" vertical="center" wrapText="1"/>
    </xf>
    <xf numFmtId="0" fontId="11" fillId="0" borderId="114" xfId="1096" applyFont="1" applyFill="1" applyBorder="1"/>
    <xf numFmtId="0" fontId="17" fillId="0" borderId="114" xfId="1096" applyFont="1" applyFill="1" applyBorder="1"/>
    <xf numFmtId="0" fontId="11" fillId="0" borderId="117" xfId="1096" applyFont="1" applyFill="1" applyBorder="1"/>
    <xf numFmtId="0" fontId="11" fillId="0" borderId="116" xfId="1096" applyFont="1" applyFill="1" applyBorder="1"/>
    <xf numFmtId="0" fontId="17" fillId="2" borderId="10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 wrapText="1"/>
    </xf>
    <xf numFmtId="0" fontId="17" fillId="35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3" fontId="17" fillId="0" borderId="57" xfId="839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right" vertical="center"/>
    </xf>
    <xf numFmtId="3" fontId="11" fillId="0" borderId="6" xfId="0" applyNumberFormat="1" applyFont="1" applyFill="1" applyBorder="1" applyAlignment="1">
      <alignment horizontal="right"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3" fontId="17" fillId="0" borderId="111" xfId="839" applyNumberFormat="1" applyFont="1" applyFill="1" applyBorder="1" applyAlignment="1">
      <alignment horizontal="center" vertical="center"/>
    </xf>
    <xf numFmtId="3" fontId="17" fillId="2" borderId="56" xfId="0" applyNumberFormat="1" applyFont="1" applyFill="1" applyBorder="1" applyAlignment="1">
      <alignment horizontal="left" wrapText="1"/>
    </xf>
    <xf numFmtId="3" fontId="17" fillId="3" borderId="4" xfId="0" applyNumberFormat="1" applyFont="1" applyFill="1" applyBorder="1" applyAlignment="1">
      <alignment horizontal="left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right" vertical="center" wrapText="1"/>
    </xf>
    <xf numFmtId="3" fontId="11" fillId="35" borderId="4" xfId="0" applyNumberFormat="1" applyFont="1" applyFill="1" applyBorder="1" applyAlignment="1">
      <alignment horizontal="right" vertical="center"/>
    </xf>
    <xf numFmtId="3" fontId="11" fillId="0" borderId="59" xfId="0" applyNumberFormat="1" applyFont="1" applyFill="1" applyBorder="1" applyAlignment="1">
      <alignment horizontal="right" vertical="center" wrapText="1"/>
    </xf>
    <xf numFmtId="3" fontId="17" fillId="0" borderId="63" xfId="839" applyNumberFormat="1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right" vertical="center"/>
    </xf>
    <xf numFmtId="3" fontId="17" fillId="35" borderId="4" xfId="0" applyNumberFormat="1" applyFont="1" applyFill="1" applyBorder="1" applyAlignment="1">
      <alignment horizontal="right" vertical="center"/>
    </xf>
    <xf numFmtId="3" fontId="17" fillId="2" borderId="113" xfId="0" applyNumberFormat="1" applyFont="1" applyFill="1" applyBorder="1" applyAlignment="1">
      <alignment horizontal="left" vertical="center" wrapText="1"/>
    </xf>
    <xf numFmtId="3" fontId="17" fillId="3" borderId="114" xfId="0" applyNumberFormat="1" applyFont="1" applyFill="1" applyBorder="1" applyAlignment="1">
      <alignment horizontal="left" vertical="center"/>
    </xf>
    <xf numFmtId="3" fontId="17" fillId="35" borderId="114" xfId="0" applyNumberFormat="1" applyFont="1" applyFill="1" applyBorder="1" applyAlignment="1">
      <alignment horizontal="left" vertical="center"/>
    </xf>
    <xf numFmtId="3" fontId="17" fillId="2" borderId="113" xfId="0" applyNumberFormat="1" applyFont="1" applyFill="1" applyBorder="1" applyAlignment="1">
      <alignment horizontal="left" wrapText="1"/>
    </xf>
    <xf numFmtId="3" fontId="17" fillId="35" borderId="114" xfId="0" applyNumberFormat="1" applyFont="1" applyFill="1" applyBorder="1" applyAlignment="1">
      <alignment horizontal="left"/>
    </xf>
    <xf numFmtId="3" fontId="11" fillId="35" borderId="114" xfId="441" applyNumberFormat="1" applyFont="1" applyFill="1" applyBorder="1" applyAlignment="1">
      <alignment horizontal="right" vertical="center"/>
    </xf>
    <xf numFmtId="3" fontId="11" fillId="35" borderId="114" xfId="0" applyNumberFormat="1" applyFont="1" applyFill="1" applyBorder="1" applyAlignment="1">
      <alignment horizontal="right" vertical="center"/>
    </xf>
    <xf numFmtId="3" fontId="11" fillId="35" borderId="116" xfId="441" applyNumberFormat="1" applyFont="1" applyFill="1" applyBorder="1" applyAlignment="1">
      <alignment horizontal="right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 wrapText="1"/>
    </xf>
    <xf numFmtId="0" fontId="15" fillId="0" borderId="9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49" fontId="15" fillId="0" borderId="124" xfId="0" applyNumberFormat="1" applyFont="1" applyFill="1" applyBorder="1" applyAlignment="1">
      <alignment horizontal="center" vertical="center"/>
    </xf>
    <xf numFmtId="3" fontId="17" fillId="0" borderId="125" xfId="0" applyNumberFormat="1" applyFont="1" applyFill="1" applyBorder="1" applyAlignment="1">
      <alignment horizontal="center" vertical="center"/>
    </xf>
    <xf numFmtId="3" fontId="15" fillId="0" borderId="126" xfId="0" applyNumberFormat="1" applyFont="1" applyFill="1" applyBorder="1" applyAlignment="1">
      <alignment horizontal="right" vertical="center" wrapText="1"/>
    </xf>
    <xf numFmtId="3" fontId="15" fillId="0" borderId="127" xfId="0" applyNumberFormat="1" applyFont="1" applyFill="1" applyBorder="1" applyAlignment="1">
      <alignment horizontal="right" vertical="center" wrapText="1"/>
    </xf>
    <xf numFmtId="3" fontId="15" fillId="0" borderId="127" xfId="0" applyNumberFormat="1" applyFont="1" applyFill="1" applyBorder="1" applyAlignment="1">
      <alignment horizontal="right" vertical="center"/>
    </xf>
    <xf numFmtId="3" fontId="15" fillId="0" borderId="127" xfId="6" applyNumberFormat="1" applyFont="1" applyFill="1" applyBorder="1" applyAlignment="1">
      <alignment horizontal="right" vertical="center"/>
    </xf>
    <xf numFmtId="3" fontId="15" fillId="0" borderId="128" xfId="0" applyNumberFormat="1" applyFont="1" applyFill="1" applyBorder="1" applyAlignment="1">
      <alignment horizontal="right" vertical="center"/>
    </xf>
    <xf numFmtId="0" fontId="15" fillId="0" borderId="82" xfId="0" applyFont="1" applyBorder="1" applyAlignment="1">
      <alignment horizontal="center" vertical="center" wrapText="1"/>
    </xf>
    <xf numFmtId="0" fontId="15" fillId="0" borderId="100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129" xfId="0" applyFont="1" applyFill="1" applyBorder="1" applyAlignment="1">
      <alignment horizontal="left" vertical="center" wrapText="1"/>
    </xf>
    <xf numFmtId="0" fontId="13" fillId="0" borderId="86" xfId="0" applyFont="1" applyFill="1" applyBorder="1" applyAlignment="1">
      <alignment horizontal="left" vertical="center" wrapText="1"/>
    </xf>
    <xf numFmtId="0" fontId="15" fillId="0" borderId="98" xfId="0" applyFont="1" applyFill="1" applyBorder="1" applyAlignment="1">
      <alignment horizontal="left" vertical="center" wrapText="1"/>
    </xf>
    <xf numFmtId="0" fontId="11" fillId="0" borderId="78" xfId="0" applyFont="1" applyFill="1" applyBorder="1" applyAlignment="1">
      <alignment horizontal="left" vertical="center" wrapText="1"/>
    </xf>
    <xf numFmtId="0" fontId="15" fillId="0" borderId="78" xfId="0" applyFont="1" applyFill="1" applyBorder="1" applyAlignment="1">
      <alignment horizontal="left" vertical="center" wrapText="1"/>
    </xf>
    <xf numFmtId="0" fontId="15" fillId="0" borderId="98" xfId="0" applyFont="1" applyFill="1" applyBorder="1" applyAlignment="1">
      <alignment horizontal="left" vertical="center"/>
    </xf>
    <xf numFmtId="0" fontId="15" fillId="0" borderId="78" xfId="0" applyFont="1" applyFill="1" applyBorder="1" applyAlignment="1">
      <alignment horizontal="left" vertical="center"/>
    </xf>
    <xf numFmtId="0" fontId="15" fillId="0" borderId="130" xfId="0" applyFont="1" applyFill="1" applyBorder="1" applyAlignment="1">
      <alignment vertical="center"/>
    </xf>
    <xf numFmtId="0" fontId="15" fillId="0" borderId="131" xfId="0" applyFont="1" applyFill="1" applyBorder="1" applyAlignment="1">
      <alignment vertical="center"/>
    </xf>
    <xf numFmtId="0" fontId="15" fillId="0" borderId="132" xfId="0" applyFont="1" applyFill="1" applyBorder="1" applyAlignment="1">
      <alignment vertical="center"/>
    </xf>
    <xf numFmtId="164" fontId="15" fillId="0" borderId="133" xfId="6" applyNumberFormat="1" applyFont="1" applyBorder="1" applyAlignment="1">
      <alignment horizontal="right" vertical="center"/>
    </xf>
    <xf numFmtId="0" fontId="15" fillId="0" borderId="134" xfId="13" applyFont="1" applyBorder="1" applyAlignment="1">
      <alignment horizontal="center"/>
    </xf>
  </cellXfs>
  <cellStyles count="1099">
    <cellStyle name="_ANYAGKÍRÁS" xfId="1"/>
    <cellStyle name="_Beléptető" xfId="2"/>
    <cellStyle name="_Tűzjelző (2)" xfId="3"/>
    <cellStyle name="20% - 1. jelölőszín 2" xfId="80"/>
    <cellStyle name="20% - 1. jelölőszín 3" xfId="81"/>
    <cellStyle name="20% - 1. jelölőszín 4" xfId="108"/>
    <cellStyle name="20% - 1. jelölőszín 5" xfId="82"/>
    <cellStyle name="20% - 1. jelölőszín 6" xfId="76"/>
    <cellStyle name="20% - 1. jelölőszín 7" xfId="85"/>
    <cellStyle name="20% - 1. jelölőszín 8" xfId="86"/>
    <cellStyle name="20% - 2. jelölőszín 2" xfId="87"/>
    <cellStyle name="20% - 2. jelölőszín 3" xfId="107"/>
    <cellStyle name="20% - 2. jelölőszín 4" xfId="91"/>
    <cellStyle name="20% - 2. jelölőszín 5" xfId="116"/>
    <cellStyle name="20% - 2. jelölőszín 6" xfId="92"/>
    <cellStyle name="20% - 2. jelölőszín 7" xfId="93"/>
    <cellStyle name="20% - 2. jelölőszín 8" xfId="94"/>
    <cellStyle name="20% - 3. jelölőszín 2" xfId="105"/>
    <cellStyle name="20% - 3. jelölőszín 3" xfId="106"/>
    <cellStyle name="20% - 3. jelölőszín 4" xfId="117"/>
    <cellStyle name="20% - 3. jelölőszín 5" xfId="118"/>
    <cellStyle name="20% - 3. jelölőszín 6" xfId="119"/>
    <cellStyle name="20% - 3. jelölőszín 7" xfId="120"/>
    <cellStyle name="20% - 3. jelölőszín 8" xfId="121"/>
    <cellStyle name="20% - 4. jelölőszín 2" xfId="122"/>
    <cellStyle name="20% - 4. jelölőszín 3" xfId="123"/>
    <cellStyle name="20% - 4. jelölőszín 4" xfId="124"/>
    <cellStyle name="20% - 4. jelölőszín 5" xfId="125"/>
    <cellStyle name="20% - 4. jelölőszín 6" xfId="126"/>
    <cellStyle name="20% - 4. jelölőszín 7" xfId="127"/>
    <cellStyle name="20% - 4. jelölőszín 8" xfId="128"/>
    <cellStyle name="20% - 5. jelölőszín 2" xfId="129"/>
    <cellStyle name="20% - 5. jelölőszín 3" xfId="130"/>
    <cellStyle name="20% - 5. jelölőszín 4" xfId="131"/>
    <cellStyle name="20% - 5. jelölőszín 5" xfId="132"/>
    <cellStyle name="20% - 5. jelölőszín 6" xfId="133"/>
    <cellStyle name="20% - 5. jelölőszín 7" xfId="134"/>
    <cellStyle name="20% - 5. jelölőszín 8" xfId="135"/>
    <cellStyle name="20% - 6. jelölőszín 2" xfId="136"/>
    <cellStyle name="20% - 6. jelölőszín 3" xfId="137"/>
    <cellStyle name="20% - 6. jelölőszín 4" xfId="138"/>
    <cellStyle name="20% - 6. jelölőszín 5" xfId="139"/>
    <cellStyle name="20% - 6. jelölőszín 6" xfId="140"/>
    <cellStyle name="20% - 6. jelölőszín 7" xfId="141"/>
    <cellStyle name="20% - 6. jelölőszín 8" xfId="142"/>
    <cellStyle name="20% - Accent1" xfId="143"/>
    <cellStyle name="20% - Accent2" xfId="144"/>
    <cellStyle name="20% - Accent3" xfId="145"/>
    <cellStyle name="20% - Accent4" xfId="146"/>
    <cellStyle name="20% - Accent5" xfId="147"/>
    <cellStyle name="20% - Accent6" xfId="148"/>
    <cellStyle name="40% - 1. jelölőszín 2" xfId="149"/>
    <cellStyle name="40% - 1. jelölőszín 3" xfId="150"/>
    <cellStyle name="40% - 1. jelölőszín 4" xfId="151"/>
    <cellStyle name="40% - 1. jelölőszín 5" xfId="152"/>
    <cellStyle name="40% - 1. jelölőszín 6" xfId="153"/>
    <cellStyle name="40% - 1. jelölőszín 7" xfId="154"/>
    <cellStyle name="40% - 1. jelölőszín 8" xfId="155"/>
    <cellStyle name="40% - 2. jelölőszín 2" xfId="156"/>
    <cellStyle name="40% - 2. jelölőszín 3" xfId="157"/>
    <cellStyle name="40% - 2. jelölőszín 4" xfId="158"/>
    <cellStyle name="40% - 2. jelölőszín 5" xfId="159"/>
    <cellStyle name="40% - 2. jelölőszín 6" xfId="160"/>
    <cellStyle name="40% - 2. jelölőszín 7" xfId="161"/>
    <cellStyle name="40% - 2. jelölőszín 8" xfId="162"/>
    <cellStyle name="40% - 3. jelölőszín 2" xfId="163"/>
    <cellStyle name="40% - 3. jelölőszín 3" xfId="164"/>
    <cellStyle name="40% - 3. jelölőszín 4" xfId="165"/>
    <cellStyle name="40% - 3. jelölőszín 5" xfId="166"/>
    <cellStyle name="40% - 3. jelölőszín 6" xfId="167"/>
    <cellStyle name="40% - 3. jelölőszín 7" xfId="168"/>
    <cellStyle name="40% - 3. jelölőszín 8" xfId="169"/>
    <cellStyle name="40% - 4. jelölőszín 2" xfId="170"/>
    <cellStyle name="40% - 4. jelölőszín 3" xfId="171"/>
    <cellStyle name="40% - 4. jelölőszín 4" xfId="172"/>
    <cellStyle name="40% - 4. jelölőszín 5" xfId="173"/>
    <cellStyle name="40% - 4. jelölőszín 6" xfId="174"/>
    <cellStyle name="40% - 4. jelölőszín 7" xfId="175"/>
    <cellStyle name="40% - 4. jelölőszín 8" xfId="176"/>
    <cellStyle name="40% - 5. jelölőszín 2" xfId="177"/>
    <cellStyle name="40% - 5. jelölőszín 3" xfId="178"/>
    <cellStyle name="40% - 5. jelölőszín 4" xfId="179"/>
    <cellStyle name="40% - 5. jelölőszín 5" xfId="180"/>
    <cellStyle name="40% - 5. jelölőszín 6" xfId="181"/>
    <cellStyle name="40% - 5. jelölőszín 7" xfId="182"/>
    <cellStyle name="40% - 5. jelölőszín 8" xfId="183"/>
    <cellStyle name="40% - 6. jelölőszín 2" xfId="184"/>
    <cellStyle name="40% - 6. jelölőszín 3" xfId="185"/>
    <cellStyle name="40% - 6. jelölőszín 4" xfId="186"/>
    <cellStyle name="40% - 6. jelölőszín 5" xfId="187"/>
    <cellStyle name="40% - 6. jelölőszín 6" xfId="188"/>
    <cellStyle name="40% - 6. jelölőszín 7" xfId="189"/>
    <cellStyle name="40% - 6. jelölőszín 8" xfId="190"/>
    <cellStyle name="40% - Accent1" xfId="191"/>
    <cellStyle name="40% - Accent2" xfId="192"/>
    <cellStyle name="40% - Accent3" xfId="193"/>
    <cellStyle name="40% - Accent4" xfId="194"/>
    <cellStyle name="40% - Accent5" xfId="195"/>
    <cellStyle name="40% - Accent6" xfId="196"/>
    <cellStyle name="60% - 1. jelölőszín 2" xfId="197"/>
    <cellStyle name="60% - 1. jelölőszín 3" xfId="198"/>
    <cellStyle name="60% - 1. jelölőszín 4" xfId="199"/>
    <cellStyle name="60% - 1. jelölőszín 5" xfId="200"/>
    <cellStyle name="60% - 1. jelölőszín 6" xfId="201"/>
    <cellStyle name="60% - 1. jelölőszín 7" xfId="202"/>
    <cellStyle name="60% - 1. jelölőszín 8" xfId="203"/>
    <cellStyle name="60% - 2. jelölőszín 2" xfId="204"/>
    <cellStyle name="60% - 2. jelölőszín 3" xfId="205"/>
    <cellStyle name="60% - 2. jelölőszín 4" xfId="206"/>
    <cellStyle name="60% - 2. jelölőszín 5" xfId="207"/>
    <cellStyle name="60% - 2. jelölőszín 6" xfId="208"/>
    <cellStyle name="60% - 2. jelölőszín 7" xfId="209"/>
    <cellStyle name="60% - 2. jelölőszín 8" xfId="210"/>
    <cellStyle name="60% - 3. jelölőszín 2" xfId="211"/>
    <cellStyle name="60% - 3. jelölőszín 3" xfId="212"/>
    <cellStyle name="60% - 3. jelölőszín 4" xfId="213"/>
    <cellStyle name="60% - 3. jelölőszín 5" xfId="214"/>
    <cellStyle name="60% - 3. jelölőszín 6" xfId="215"/>
    <cellStyle name="60% - 3. jelölőszín 7" xfId="216"/>
    <cellStyle name="60% - 3. jelölőszín 8" xfId="217"/>
    <cellStyle name="60% - 4. jelölőszín 2" xfId="218"/>
    <cellStyle name="60% - 4. jelölőszín 3" xfId="219"/>
    <cellStyle name="60% - 4. jelölőszín 4" xfId="220"/>
    <cellStyle name="60% - 4. jelölőszín 5" xfId="221"/>
    <cellStyle name="60% - 4. jelölőszín 6" xfId="222"/>
    <cellStyle name="60% - 4. jelölőszín 7" xfId="223"/>
    <cellStyle name="60% - 4. jelölőszín 8" xfId="224"/>
    <cellStyle name="60% - 5. jelölőszín 2" xfId="225"/>
    <cellStyle name="60% - 5. jelölőszín 3" xfId="226"/>
    <cellStyle name="60% - 5. jelölőszín 4" xfId="227"/>
    <cellStyle name="60% - 5. jelölőszín 5" xfId="228"/>
    <cellStyle name="60% - 5. jelölőszín 6" xfId="229"/>
    <cellStyle name="60% - 5. jelölőszín 7" xfId="230"/>
    <cellStyle name="60% - 5. jelölőszín 8" xfId="231"/>
    <cellStyle name="60% - 6. jelölőszín 2" xfId="232"/>
    <cellStyle name="60% - 6. jelölőszín 3" xfId="233"/>
    <cellStyle name="60% - 6. jelölőszín 4" xfId="234"/>
    <cellStyle name="60% - 6. jelölőszín 5" xfId="235"/>
    <cellStyle name="60% - 6. jelölőszín 6" xfId="236"/>
    <cellStyle name="60% - 6. jelölőszín 7" xfId="237"/>
    <cellStyle name="60% - 6. jelölőszín 8" xfId="238"/>
    <cellStyle name="60% - Accent1" xfId="239"/>
    <cellStyle name="60% - Accent2" xfId="240"/>
    <cellStyle name="60% - Accent3" xfId="241"/>
    <cellStyle name="60% - Accent4" xfId="242"/>
    <cellStyle name="60% - Accent5" xfId="243"/>
    <cellStyle name="60% - Accent6" xfId="244"/>
    <cellStyle name="Accent1" xfId="245"/>
    <cellStyle name="Accent2" xfId="246"/>
    <cellStyle name="Accent3" xfId="247"/>
    <cellStyle name="Accent4" xfId="248"/>
    <cellStyle name="Accent5" xfId="249"/>
    <cellStyle name="Accent6" xfId="250"/>
    <cellStyle name="Bad" xfId="251"/>
    <cellStyle name="Bevitel 2" xfId="252"/>
    <cellStyle name="Bevitel 2 2" xfId="253"/>
    <cellStyle name="Bevitel 2 2 2" xfId="527"/>
    <cellStyle name="Bevitel 2 3" xfId="526"/>
    <cellStyle name="Bevitel 3" xfId="254"/>
    <cellStyle name="Bevitel 3 2" xfId="255"/>
    <cellStyle name="Bevitel 3 2 2" xfId="529"/>
    <cellStyle name="Bevitel 3 3" xfId="528"/>
    <cellStyle name="Bevitel 4" xfId="256"/>
    <cellStyle name="Bevitel 4 2" xfId="257"/>
    <cellStyle name="Bevitel 4 2 2" xfId="531"/>
    <cellStyle name="Bevitel 4 3" xfId="530"/>
    <cellStyle name="Bevitel 5" xfId="258"/>
    <cellStyle name="Bevitel 5 2" xfId="259"/>
    <cellStyle name="Bevitel 5 2 2" xfId="533"/>
    <cellStyle name="Bevitel 5 3" xfId="532"/>
    <cellStyle name="Bevitel 6" xfId="260"/>
    <cellStyle name="Bevitel 6 2" xfId="261"/>
    <cellStyle name="Bevitel 6 2 2" xfId="535"/>
    <cellStyle name="Bevitel 6 3" xfId="534"/>
    <cellStyle name="Bevitel 7" xfId="262"/>
    <cellStyle name="Bevitel 7 2" xfId="263"/>
    <cellStyle name="Bevitel 7 2 2" xfId="537"/>
    <cellStyle name="Bevitel 7 3" xfId="536"/>
    <cellStyle name="Bevitel 8" xfId="264"/>
    <cellStyle name="Bevitel 8 2" xfId="265"/>
    <cellStyle name="Bevitel 8 2 2" xfId="539"/>
    <cellStyle name="Bevitel 8 3" xfId="538"/>
    <cellStyle name="Calculation" xfId="266"/>
    <cellStyle name="Calculation 2" xfId="267"/>
    <cellStyle name="Calculation 2 2" xfId="541"/>
    <cellStyle name="Calculation 3" xfId="540"/>
    <cellStyle name="Check Cell" xfId="268"/>
    <cellStyle name="Cím 2" xfId="269"/>
    <cellStyle name="Cím 3" xfId="270"/>
    <cellStyle name="Cím 4" xfId="271"/>
    <cellStyle name="Cím 5" xfId="272"/>
    <cellStyle name="Cím 6" xfId="273"/>
    <cellStyle name="Cím 7" xfId="274"/>
    <cellStyle name="Cím 8" xfId="275"/>
    <cellStyle name="Címsor 1 2" xfId="276"/>
    <cellStyle name="Címsor 1 3" xfId="277"/>
    <cellStyle name="Címsor 1 4" xfId="278"/>
    <cellStyle name="Címsor 1 5" xfId="279"/>
    <cellStyle name="Címsor 1 6" xfId="280"/>
    <cellStyle name="Címsor 1 7" xfId="281"/>
    <cellStyle name="Címsor 1 8" xfId="282"/>
    <cellStyle name="Címsor 2 2" xfId="283"/>
    <cellStyle name="Címsor 2 3" xfId="284"/>
    <cellStyle name="Címsor 2 4" xfId="285"/>
    <cellStyle name="Címsor 2 5" xfId="286"/>
    <cellStyle name="Címsor 2 6" xfId="287"/>
    <cellStyle name="Címsor 2 7" xfId="288"/>
    <cellStyle name="Címsor 2 8" xfId="289"/>
    <cellStyle name="Címsor 3 2" xfId="290"/>
    <cellStyle name="Címsor 3 3" xfId="291"/>
    <cellStyle name="Címsor 3 4" xfId="292"/>
    <cellStyle name="Címsor 3 5" xfId="293"/>
    <cellStyle name="Címsor 3 6" xfId="294"/>
    <cellStyle name="Címsor 3 7" xfId="295"/>
    <cellStyle name="Címsor 3 8" xfId="296"/>
    <cellStyle name="Címsor 4 2" xfId="297"/>
    <cellStyle name="Címsor 4 3" xfId="298"/>
    <cellStyle name="Címsor 4 4" xfId="299"/>
    <cellStyle name="Címsor 4 5" xfId="300"/>
    <cellStyle name="Címsor 4 6" xfId="301"/>
    <cellStyle name="Címsor 4 7" xfId="302"/>
    <cellStyle name="Címsor 4 8" xfId="303"/>
    <cellStyle name="Ellenőrzőcella 2" xfId="304"/>
    <cellStyle name="Ellenőrzőcella 3" xfId="305"/>
    <cellStyle name="Ellenőrzőcella 4" xfId="306"/>
    <cellStyle name="Ellenőrzőcella 5" xfId="307"/>
    <cellStyle name="Ellenőrzőcella 6" xfId="308"/>
    <cellStyle name="Ellenőrzőcella 7" xfId="309"/>
    <cellStyle name="Ellenőrzőcella 8" xfId="310"/>
    <cellStyle name="Excel Built-in Normal" xfId="4"/>
    <cellStyle name="Excel Built-in Normal 2" xfId="5"/>
    <cellStyle name="Explanatory Text" xfId="311"/>
    <cellStyle name="Ezres 2" xfId="6"/>
    <cellStyle name="Ezres 2 2" xfId="312"/>
    <cellStyle name="Ezres 2 2 2" xfId="313"/>
    <cellStyle name="Ezres 2 2 2 2" xfId="314"/>
    <cellStyle name="Ezres 2 3" xfId="315"/>
    <cellStyle name="Ezres 2 4" xfId="316"/>
    <cellStyle name="Ezres 2 5" xfId="317"/>
    <cellStyle name="Ezres 2 6" xfId="77"/>
    <cellStyle name="Ezres 3" xfId="113"/>
    <cellStyle name="Ezres 3 2" xfId="318"/>
    <cellStyle name="Ezres 3 3" xfId="79"/>
    <cellStyle name="Ezres 3 4" xfId="672"/>
    <cellStyle name="Ezres 3 4 2" xfId="810"/>
    <cellStyle name="Ezres 3 4 2 2" xfId="823"/>
    <cellStyle name="Ezres 3 4 3" xfId="824"/>
    <cellStyle name="Ezres 3 5" xfId="756"/>
    <cellStyle name="Ezres 3 5 2" xfId="825"/>
    <cellStyle name="Ezres 3 6" xfId="826"/>
    <cellStyle name="Ezres 4" xfId="319"/>
    <cellStyle name="Ezres 4 2" xfId="320"/>
    <cellStyle name="Ezres 4 2 2" xfId="673"/>
    <cellStyle name="Ezres 4 2 2 2" xfId="811"/>
    <cellStyle name="Ezres 4 2 2 2 2" xfId="827"/>
    <cellStyle name="Ezres 4 2 2 3" xfId="828"/>
    <cellStyle name="Ezres 4 2 3" xfId="757"/>
    <cellStyle name="Ezres 4 2 3 2" xfId="829"/>
    <cellStyle name="Ezres 4 2 4" xfId="830"/>
    <cellStyle name="Ezres 4 3" xfId="321"/>
    <cellStyle name="Ezres 5" xfId="322"/>
    <cellStyle name="Ezres 5 2" xfId="323"/>
    <cellStyle name="Ezres 6" xfId="324"/>
    <cellStyle name="Ezres 6 2" xfId="674"/>
    <cellStyle name="Ezres 6 2 2" xfId="812"/>
    <cellStyle name="Ezres 6 2 2 2" xfId="831"/>
    <cellStyle name="Ezres 6 2 3" xfId="832"/>
    <cellStyle name="Ezres 6 3" xfId="758"/>
    <cellStyle name="Ezres 6 3 2" xfId="833"/>
    <cellStyle name="Ezres 6 4" xfId="834"/>
    <cellStyle name="Ezres 7" xfId="325"/>
    <cellStyle name="Ezres 8" xfId="624"/>
    <cellStyle name="Ezres 8 2" xfId="678"/>
    <cellStyle name="Ezres 8 2 2" xfId="816"/>
    <cellStyle name="Ezres 8 2 2 2" xfId="835"/>
    <cellStyle name="Ezres 8 2 3" xfId="836"/>
    <cellStyle name="Ezres 8 3" xfId="762"/>
    <cellStyle name="Ezres 8 3 2" xfId="837"/>
    <cellStyle name="Ezres 8 4" xfId="838"/>
    <cellStyle name="Ezres 9" xfId="110"/>
    <cellStyle name="Figyelmeztetés 2" xfId="326"/>
    <cellStyle name="Figyelmeztetés 3" xfId="327"/>
    <cellStyle name="Figyelmeztetés 4" xfId="328"/>
    <cellStyle name="Figyelmeztetés 5" xfId="329"/>
    <cellStyle name="Figyelmeztetés 6" xfId="330"/>
    <cellStyle name="Figyelmeztetés 7" xfId="331"/>
    <cellStyle name="Figyelmeztetés 8" xfId="332"/>
    <cellStyle name="Good" xfId="333"/>
    <cellStyle name="Heading 1" xfId="334"/>
    <cellStyle name="Heading 2" xfId="335"/>
    <cellStyle name="Heading 3" xfId="336"/>
    <cellStyle name="Heading 4" xfId="337"/>
    <cellStyle name="Hivatkozott cella 2" xfId="338"/>
    <cellStyle name="Hivatkozott cella 3" xfId="339"/>
    <cellStyle name="Hivatkozott cella 4" xfId="340"/>
    <cellStyle name="Hivatkozott cella 5" xfId="341"/>
    <cellStyle name="Hivatkozott cella 6" xfId="342"/>
    <cellStyle name="Hivatkozott cella 7" xfId="343"/>
    <cellStyle name="Hivatkozott cella 8" xfId="344"/>
    <cellStyle name="Input" xfId="345"/>
    <cellStyle name="Input 2" xfId="346"/>
    <cellStyle name="Input 2 2" xfId="543"/>
    <cellStyle name="Input 3" xfId="542"/>
    <cellStyle name="Jegyzet 2" xfId="347"/>
    <cellStyle name="Jegyzet 2 2" xfId="348"/>
    <cellStyle name="Jegyzet 2 2 2" xfId="545"/>
    <cellStyle name="Jegyzet 2 3" xfId="349"/>
    <cellStyle name="Jegyzet 2 3 2" xfId="546"/>
    <cellStyle name="Jegyzet 2 4" xfId="544"/>
    <cellStyle name="Jegyzet 3" xfId="350"/>
    <cellStyle name="Jegyzet 3 2" xfId="351"/>
    <cellStyle name="Jegyzet 3 2 2" xfId="548"/>
    <cellStyle name="Jegyzet 3 3" xfId="352"/>
    <cellStyle name="Jegyzet 3 3 2" xfId="549"/>
    <cellStyle name="Jegyzet 3 4" xfId="547"/>
    <cellStyle name="Jegyzet 4" xfId="353"/>
    <cellStyle name="Jegyzet 4 2" xfId="354"/>
    <cellStyle name="Jegyzet 4 2 2" xfId="551"/>
    <cellStyle name="Jegyzet 4 3" xfId="355"/>
    <cellStyle name="Jegyzet 4 3 2" xfId="552"/>
    <cellStyle name="Jegyzet 4 4" xfId="550"/>
    <cellStyle name="Jegyzet 5" xfId="356"/>
    <cellStyle name="Jegyzet 5 2" xfId="357"/>
    <cellStyle name="Jegyzet 5 2 2" xfId="554"/>
    <cellStyle name="Jegyzet 5 3" xfId="358"/>
    <cellStyle name="Jegyzet 5 3 2" xfId="555"/>
    <cellStyle name="Jegyzet 5 4" xfId="553"/>
    <cellStyle name="Jegyzet 6" xfId="359"/>
    <cellStyle name="Jegyzet 6 2" xfId="360"/>
    <cellStyle name="Jegyzet 6 2 2" xfId="557"/>
    <cellStyle name="Jegyzet 6 3" xfId="361"/>
    <cellStyle name="Jegyzet 6 3 2" xfId="558"/>
    <cellStyle name="Jegyzet 6 4" xfId="556"/>
    <cellStyle name="Jegyzet 7" xfId="362"/>
    <cellStyle name="Jegyzet 7 2" xfId="363"/>
    <cellStyle name="Jegyzet 7 2 2" xfId="560"/>
    <cellStyle name="Jegyzet 7 3" xfId="364"/>
    <cellStyle name="Jegyzet 7 3 2" xfId="561"/>
    <cellStyle name="Jegyzet 7 4" xfId="559"/>
    <cellStyle name="Jegyzet 8" xfId="365"/>
    <cellStyle name="Jegyzet 8 2" xfId="366"/>
    <cellStyle name="Jegyzet 8 2 2" xfId="563"/>
    <cellStyle name="Jegyzet 8 3" xfId="367"/>
    <cellStyle name="Jegyzet 8 3 2" xfId="564"/>
    <cellStyle name="Jegyzet 8 4" xfId="562"/>
    <cellStyle name="Jelölőszín (1) 2" xfId="368"/>
    <cellStyle name="Jelölőszín (1) 3" xfId="369"/>
    <cellStyle name="Jelölőszín (1) 4" xfId="370"/>
    <cellStyle name="Jelölőszín (1) 5" xfId="371"/>
    <cellStyle name="Jelölőszín (1) 6" xfId="372"/>
    <cellStyle name="Jelölőszín (1) 7" xfId="373"/>
    <cellStyle name="Jelölőszín (1) 8" xfId="374"/>
    <cellStyle name="Jelölőszín (2) 2" xfId="375"/>
    <cellStyle name="Jelölőszín (2) 3" xfId="376"/>
    <cellStyle name="Jelölőszín (2) 4" xfId="377"/>
    <cellStyle name="Jelölőszín (2) 5" xfId="378"/>
    <cellStyle name="Jelölőszín (2) 6" xfId="379"/>
    <cellStyle name="Jelölőszín (2) 7" xfId="380"/>
    <cellStyle name="Jelölőszín (2) 8" xfId="381"/>
    <cellStyle name="Jelölőszín (3) 2" xfId="382"/>
    <cellStyle name="Jelölőszín (3) 3" xfId="383"/>
    <cellStyle name="Jelölőszín (3) 4" xfId="384"/>
    <cellStyle name="Jelölőszín (3) 5" xfId="385"/>
    <cellStyle name="Jelölőszín (3) 6" xfId="386"/>
    <cellStyle name="Jelölőszín (3) 7" xfId="387"/>
    <cellStyle name="Jelölőszín (3) 8" xfId="388"/>
    <cellStyle name="Jelölőszín (4) 2" xfId="389"/>
    <cellStyle name="Jelölőszín (4) 3" xfId="390"/>
    <cellStyle name="Jelölőszín (4) 4" xfId="391"/>
    <cellStyle name="Jelölőszín (4) 5" xfId="392"/>
    <cellStyle name="Jelölőszín (4) 6" xfId="393"/>
    <cellStyle name="Jelölőszín (4) 7" xfId="394"/>
    <cellStyle name="Jelölőszín (4) 8" xfId="395"/>
    <cellStyle name="Jelölőszín (5) 2" xfId="396"/>
    <cellStyle name="Jelölőszín (5) 3" xfId="397"/>
    <cellStyle name="Jelölőszín (5) 4" xfId="398"/>
    <cellStyle name="Jelölőszín (5) 5" xfId="399"/>
    <cellStyle name="Jelölőszín (5) 6" xfId="400"/>
    <cellStyle name="Jelölőszín (5) 7" xfId="401"/>
    <cellStyle name="Jelölőszín (5) 8" xfId="402"/>
    <cellStyle name="Jelölőszín (6) 2" xfId="403"/>
    <cellStyle name="Jelölőszín (6) 3" xfId="404"/>
    <cellStyle name="Jelölőszín (6) 4" xfId="405"/>
    <cellStyle name="Jelölőszín (6) 5" xfId="406"/>
    <cellStyle name="Jelölőszín (6) 6" xfId="407"/>
    <cellStyle name="Jelölőszín (6) 7" xfId="408"/>
    <cellStyle name="Jelölőszín (6) 8" xfId="409"/>
    <cellStyle name="Jó 2" xfId="410"/>
    <cellStyle name="Jó 3" xfId="411"/>
    <cellStyle name="Jó 4" xfId="412"/>
    <cellStyle name="Jó 5" xfId="413"/>
    <cellStyle name="Jó 6" xfId="414"/>
    <cellStyle name="Jó 7" xfId="415"/>
    <cellStyle name="Jó 8" xfId="416"/>
    <cellStyle name="Kimenet 2" xfId="417"/>
    <cellStyle name="Kimenet 2 2" xfId="418"/>
    <cellStyle name="Kimenet 2 2 2" xfId="566"/>
    <cellStyle name="Kimenet 2 3" xfId="565"/>
    <cellStyle name="Kimenet 3" xfId="419"/>
    <cellStyle name="Kimenet 3 2" xfId="420"/>
    <cellStyle name="Kimenet 3 2 2" xfId="568"/>
    <cellStyle name="Kimenet 3 3" xfId="567"/>
    <cellStyle name="Kimenet 4" xfId="421"/>
    <cellStyle name="Kimenet 4 2" xfId="422"/>
    <cellStyle name="Kimenet 4 2 2" xfId="570"/>
    <cellStyle name="Kimenet 4 3" xfId="569"/>
    <cellStyle name="Kimenet 5" xfId="423"/>
    <cellStyle name="Kimenet 5 2" xfId="424"/>
    <cellStyle name="Kimenet 5 2 2" xfId="572"/>
    <cellStyle name="Kimenet 5 3" xfId="571"/>
    <cellStyle name="Kimenet 6" xfId="425"/>
    <cellStyle name="Kimenet 6 2" xfId="426"/>
    <cellStyle name="Kimenet 6 2 2" xfId="574"/>
    <cellStyle name="Kimenet 6 3" xfId="573"/>
    <cellStyle name="Kimenet 7" xfId="427"/>
    <cellStyle name="Kimenet 7 2" xfId="428"/>
    <cellStyle name="Kimenet 7 2 2" xfId="576"/>
    <cellStyle name="Kimenet 7 3" xfId="575"/>
    <cellStyle name="Kimenet 8" xfId="429"/>
    <cellStyle name="Kimenet 8 2" xfId="430"/>
    <cellStyle name="Kimenet 8 2 2" xfId="578"/>
    <cellStyle name="Kimenet 8 3" xfId="577"/>
    <cellStyle name="Linked Cell" xfId="431"/>
    <cellStyle name="Magyarázó szöveg 2" xfId="432"/>
    <cellStyle name="Magyarázó szöveg 3" xfId="433"/>
    <cellStyle name="Magyarázó szöveg 4" xfId="434"/>
    <cellStyle name="Magyarázó szöveg 5" xfId="435"/>
    <cellStyle name="Magyarázó szöveg 6" xfId="436"/>
    <cellStyle name="Magyarázó szöveg 7" xfId="437"/>
    <cellStyle name="Magyarázó szöveg 8" xfId="438"/>
    <cellStyle name="Neutral" xfId="439"/>
    <cellStyle name="Normál" xfId="0" builtinId="0"/>
    <cellStyle name="Normál 10" xfId="440"/>
    <cellStyle name="Normál 11" xfId="7"/>
    <cellStyle name="Normál 11 2" xfId="46"/>
    <cellStyle name="Normál 11 2 2" xfId="441"/>
    <cellStyle name="Normál 11 2 3" xfId="83"/>
    <cellStyle name="Normál 11 2 3 2" xfId="740"/>
    <cellStyle name="Normál 11 2 3 2 2" xfId="839"/>
    <cellStyle name="Normál 11 2 3 3" xfId="840"/>
    <cellStyle name="Normál 11 2 4" xfId="656"/>
    <cellStyle name="Normál 11 2 4 2" xfId="794"/>
    <cellStyle name="Normál 11 2 4 2 2" xfId="841"/>
    <cellStyle name="Normál 11 2 4 3" xfId="842"/>
    <cellStyle name="Normál 11 2 5" xfId="710"/>
    <cellStyle name="Normál 11 2 5 2" xfId="843"/>
    <cellStyle name="Normál 11 2 6" xfId="844"/>
    <cellStyle name="Normál 11 3" xfId="31"/>
    <cellStyle name="Normál 11 3 2" xfId="109"/>
    <cellStyle name="Normál 11 3 3" xfId="641"/>
    <cellStyle name="Normál 11 3 3 2" xfId="779"/>
    <cellStyle name="Normál 11 3 3 2 2" xfId="845"/>
    <cellStyle name="Normál 11 3 3 3" xfId="846"/>
    <cellStyle name="Normál 11 3 4" xfId="695"/>
    <cellStyle name="Normál 11 3 4 2" xfId="847"/>
    <cellStyle name="Normál 11 3 5" xfId="848"/>
    <cellStyle name="Normál 11 4" xfId="61"/>
    <cellStyle name="Normál 11 4 2" xfId="725"/>
    <cellStyle name="Normál 11 4 2 2" xfId="849"/>
    <cellStyle name="Normál 11 4 3" xfId="850"/>
    <cellStyle name="Normál 11 5" xfId="626"/>
    <cellStyle name="Normál 11 5 2" xfId="764"/>
    <cellStyle name="Normál 11 5 2 2" xfId="851"/>
    <cellStyle name="Normál 11 5 3" xfId="852"/>
    <cellStyle name="Normál 11 6" xfId="680"/>
    <cellStyle name="Normál 11 6 2" xfId="853"/>
    <cellStyle name="Normál 11 7" xfId="854"/>
    <cellStyle name="Normál 12" xfId="442"/>
    <cellStyle name="Normál 12 2" xfId="443"/>
    <cellStyle name="Normál 13" xfId="444"/>
    <cellStyle name="Normál 13 2" xfId="445"/>
    <cellStyle name="Normál 14" xfId="623"/>
    <cellStyle name="Normál 14 2" xfId="677"/>
    <cellStyle name="Normál 14 2 2" xfId="815"/>
    <cellStyle name="Normál 14 2 2 2" xfId="855"/>
    <cellStyle name="Normál 14 2 3" xfId="856"/>
    <cellStyle name="Normál 14 3" xfId="761"/>
    <cellStyle name="Normál 14 3 2" xfId="857"/>
    <cellStyle name="Normál 14 4" xfId="858"/>
    <cellStyle name="Normál 15" xfId="115"/>
    <cellStyle name="Normál 2" xfId="8"/>
    <cellStyle name="Normál 2 10" xfId="627"/>
    <cellStyle name="Normál 2 10 2" xfId="765"/>
    <cellStyle name="Normál 2 10 2 2" xfId="859"/>
    <cellStyle name="Normál 2 10 3" xfId="860"/>
    <cellStyle name="Normál 2 11" xfId="681"/>
    <cellStyle name="Normál 2 11 2" xfId="861"/>
    <cellStyle name="Normál 2 12" xfId="819"/>
    <cellStyle name="Normál 2 13" xfId="822"/>
    <cellStyle name="Normál 2 14" xfId="1098"/>
    <cellStyle name="Normál 2 2" xfId="9"/>
    <cellStyle name="Normál 2 2 2" xfId="446"/>
    <cellStyle name="Normál 2 2 2 2" xfId="675"/>
    <cellStyle name="Normál 2 2 2 2 2" xfId="813"/>
    <cellStyle name="Normál 2 2 2 2 2 2" xfId="862"/>
    <cellStyle name="Normál 2 2 2 2 3" xfId="863"/>
    <cellStyle name="Normál 2 2 2 3" xfId="759"/>
    <cellStyle name="Normál 2 2 2 3 2" xfId="864"/>
    <cellStyle name="Normál 2 2 2 4" xfId="865"/>
    <cellStyle name="Normál 2 3" xfId="10"/>
    <cellStyle name="Normál 2 3 2" xfId="11"/>
    <cellStyle name="Normál 2 4" xfId="12"/>
    <cellStyle name="Normál 2 4 2" xfId="48"/>
    <cellStyle name="Normál 2 4 2 2" xfId="448"/>
    <cellStyle name="Normál 2 4 2 3" xfId="88"/>
    <cellStyle name="Normál 2 4 2 3 2" xfId="742"/>
    <cellStyle name="Normál 2 4 2 3 2 2" xfId="866"/>
    <cellStyle name="Normál 2 4 2 3 3" xfId="867"/>
    <cellStyle name="Normál 2 4 2 4" xfId="658"/>
    <cellStyle name="Normál 2 4 2 4 2" xfId="796"/>
    <cellStyle name="Normál 2 4 2 4 2 2" xfId="868"/>
    <cellStyle name="Normál 2 4 2 4 3" xfId="869"/>
    <cellStyle name="Normál 2 4 2 5" xfId="712"/>
    <cellStyle name="Normál 2 4 2 5 2" xfId="870"/>
    <cellStyle name="Normál 2 4 2 6" xfId="871"/>
    <cellStyle name="Normál 2 4 3" xfId="33"/>
    <cellStyle name="Normál 2 4 3 2" xfId="447"/>
    <cellStyle name="Normál 2 4 3 3" xfId="643"/>
    <cellStyle name="Normál 2 4 3 3 2" xfId="781"/>
    <cellStyle name="Normál 2 4 3 3 2 2" xfId="872"/>
    <cellStyle name="Normál 2 4 3 3 3" xfId="873"/>
    <cellStyle name="Normál 2 4 3 4" xfId="697"/>
    <cellStyle name="Normál 2 4 3 4 2" xfId="874"/>
    <cellStyle name="Normál 2 4 3 5" xfId="875"/>
    <cellStyle name="Normál 2 4 4" xfId="63"/>
    <cellStyle name="Normál 2 4 4 2" xfId="727"/>
    <cellStyle name="Normál 2 4 4 2 2" xfId="876"/>
    <cellStyle name="Normál 2 4 4 3" xfId="877"/>
    <cellStyle name="Normál 2 4 5" xfId="628"/>
    <cellStyle name="Normál 2 4 5 2" xfId="766"/>
    <cellStyle name="Normál 2 4 5 2 2" xfId="878"/>
    <cellStyle name="Normál 2 4 5 3" xfId="879"/>
    <cellStyle name="Normál 2 4 6" xfId="682"/>
    <cellStyle name="Normál 2 4 6 2" xfId="880"/>
    <cellStyle name="Normál 2 4 7" xfId="881"/>
    <cellStyle name="Normál 2 5" xfId="13"/>
    <cellStyle name="Normál 2 5 2" xfId="49"/>
    <cellStyle name="Normál 2 5 2 2" xfId="89"/>
    <cellStyle name="Normál 2 5 2 2 2" xfId="743"/>
    <cellStyle name="Normál 2 5 2 2 2 2" xfId="882"/>
    <cellStyle name="Normál 2 5 2 2 3" xfId="883"/>
    <cellStyle name="Normál 2 5 2 3" xfId="659"/>
    <cellStyle name="Normál 2 5 2 3 2" xfId="797"/>
    <cellStyle name="Normál 2 5 2 3 2 2" xfId="884"/>
    <cellStyle name="Normál 2 5 2 3 3" xfId="885"/>
    <cellStyle name="Normál 2 5 2 4" xfId="713"/>
    <cellStyle name="Normál 2 5 2 4 2" xfId="886"/>
    <cellStyle name="Normál 2 5 2 5" xfId="887"/>
    <cellStyle name="Normál 2 5 3" xfId="34"/>
    <cellStyle name="Normál 2 5 3 2" xfId="644"/>
    <cellStyle name="Normál 2 5 3 2 2" xfId="782"/>
    <cellStyle name="Normál 2 5 3 2 2 2" xfId="888"/>
    <cellStyle name="Normál 2 5 3 2 3" xfId="889"/>
    <cellStyle name="Normál 2 5 3 3" xfId="698"/>
    <cellStyle name="Normál 2 5 3 3 2" xfId="890"/>
    <cellStyle name="Normál 2 5 3 4" xfId="891"/>
    <cellStyle name="Normál 2 5 4" xfId="64"/>
    <cellStyle name="Normál 2 5 4 2" xfId="728"/>
    <cellStyle name="Normál 2 5 4 2 2" xfId="892"/>
    <cellStyle name="Normál 2 5 4 3" xfId="893"/>
    <cellStyle name="Normál 2 5 5" xfId="629"/>
    <cellStyle name="Normál 2 5 5 2" xfId="767"/>
    <cellStyle name="Normál 2 5 5 2 2" xfId="894"/>
    <cellStyle name="Normál 2 5 5 3" xfId="895"/>
    <cellStyle name="Normál 2 5 6" xfId="683"/>
    <cellStyle name="Normál 2 5 6 2" xfId="896"/>
    <cellStyle name="Normál 2 5 7" xfId="897"/>
    <cellStyle name="Normál 2 6" xfId="14"/>
    <cellStyle name="Normál 2 6 2" xfId="50"/>
    <cellStyle name="Normál 2 6 2 2" xfId="90"/>
    <cellStyle name="Normál 2 6 2 2 2" xfId="744"/>
    <cellStyle name="Normál 2 6 2 2 2 2" xfId="898"/>
    <cellStyle name="Normál 2 6 2 2 3" xfId="899"/>
    <cellStyle name="Normál 2 6 2 3" xfId="660"/>
    <cellStyle name="Normál 2 6 2 3 2" xfId="798"/>
    <cellStyle name="Normál 2 6 2 3 2 2" xfId="900"/>
    <cellStyle name="Normál 2 6 2 3 3" xfId="901"/>
    <cellStyle name="Normál 2 6 2 4" xfId="714"/>
    <cellStyle name="Normál 2 6 2 4 2" xfId="902"/>
    <cellStyle name="Normál 2 6 2 5" xfId="903"/>
    <cellStyle name="Normál 2 6 3" xfId="35"/>
    <cellStyle name="Normál 2 6 3 2" xfId="645"/>
    <cellStyle name="Normál 2 6 3 2 2" xfId="783"/>
    <cellStyle name="Normál 2 6 3 2 2 2" xfId="904"/>
    <cellStyle name="Normál 2 6 3 2 3" xfId="905"/>
    <cellStyle name="Normál 2 6 3 3" xfId="699"/>
    <cellStyle name="Normál 2 6 3 3 2" xfId="906"/>
    <cellStyle name="Normál 2 6 3 4" xfId="907"/>
    <cellStyle name="Normál 2 6 4" xfId="65"/>
    <cellStyle name="Normál 2 6 4 2" xfId="729"/>
    <cellStyle name="Normál 2 6 4 2 2" xfId="908"/>
    <cellStyle name="Normál 2 6 4 3" xfId="909"/>
    <cellStyle name="Normál 2 6 5" xfId="630"/>
    <cellStyle name="Normál 2 6 5 2" xfId="768"/>
    <cellStyle name="Normál 2 6 5 2 2" xfId="910"/>
    <cellStyle name="Normál 2 6 5 3" xfId="911"/>
    <cellStyle name="Normál 2 6 6" xfId="684"/>
    <cellStyle name="Normál 2 6 6 2" xfId="912"/>
    <cellStyle name="Normál 2 6 7" xfId="913"/>
    <cellStyle name="Normál 2 7" xfId="47"/>
    <cellStyle name="Normál 2 7 2" xfId="84"/>
    <cellStyle name="Normál 2 7 2 2" xfId="741"/>
    <cellStyle name="Normál 2 7 2 2 2" xfId="914"/>
    <cellStyle name="Normál 2 7 2 3" xfId="915"/>
    <cellStyle name="Normál 2 7 3" xfId="657"/>
    <cellStyle name="Normál 2 7 3 2" xfId="795"/>
    <cellStyle name="Normál 2 7 3 2 2" xfId="916"/>
    <cellStyle name="Normál 2 7 3 3" xfId="917"/>
    <cellStyle name="Normál 2 7 4" xfId="711"/>
    <cellStyle name="Normál 2 7 4 2" xfId="918"/>
    <cellStyle name="Normál 2 7 5" xfId="919"/>
    <cellStyle name="Normál 2 8" xfId="32"/>
    <cellStyle name="Normál 2 8 2" xfId="642"/>
    <cellStyle name="Normál 2 8 2 2" xfId="780"/>
    <cellStyle name="Normál 2 8 2 2 2" xfId="920"/>
    <cellStyle name="Normál 2 8 2 3" xfId="921"/>
    <cellStyle name="Normál 2 8 3" xfId="696"/>
    <cellStyle name="Normál 2 8 3 2" xfId="922"/>
    <cellStyle name="Normál 2 8 4" xfId="923"/>
    <cellStyle name="Normál 2 9" xfId="62"/>
    <cellStyle name="Normál 2 9 2" xfId="726"/>
    <cellStyle name="Normál 2 9 2 2" xfId="924"/>
    <cellStyle name="Normál 2 9 3" xfId="925"/>
    <cellStyle name="Normál 3" xfId="15"/>
    <cellStyle name="Normál 3 2" xfId="16"/>
    <cellStyle name="Normál 3 2 2" xfId="449"/>
    <cellStyle name="Normál 3 3" xfId="450"/>
    <cellStyle name="Normál 3_Szolnok-Szajol_4.kötet_2012-11-06" xfId="78"/>
    <cellStyle name="Normál 4" xfId="17"/>
    <cellStyle name="Normál 4 2" xfId="451"/>
    <cellStyle name="Normál 4 3" xfId="112"/>
    <cellStyle name="Normál 5" xfId="18"/>
    <cellStyle name="Normál 5 2" xfId="453"/>
    <cellStyle name="Normál 5 2 2" xfId="454"/>
    <cellStyle name="Normál 5 3" xfId="452"/>
    <cellStyle name="Normál 5 3 2" xfId="676"/>
    <cellStyle name="Normál 5 3 2 2" xfId="814"/>
    <cellStyle name="Normál 5 3 2 2 2" xfId="926"/>
    <cellStyle name="Normál 5 3 2 3" xfId="927"/>
    <cellStyle name="Normál 5 3 3" xfId="760"/>
    <cellStyle name="Normál 5 3 3 2" xfId="928"/>
    <cellStyle name="Normál 5 3 4" xfId="929"/>
    <cellStyle name="Normál 5_Szolnok-Szajol_4.kötet_2012-11-06" xfId="455"/>
    <cellStyle name="Normál 6" xfId="19"/>
    <cellStyle name="Normál 6 10" xfId="930"/>
    <cellStyle name="Normál 6 2" xfId="20"/>
    <cellStyle name="Normál 6 2 2" xfId="21"/>
    <cellStyle name="Normál 6 2 2 2" xfId="53"/>
    <cellStyle name="Normál 6 2 2 2 2" xfId="97"/>
    <cellStyle name="Normál 6 2 2 2 2 2" xfId="747"/>
    <cellStyle name="Normál 6 2 2 2 2 2 2" xfId="931"/>
    <cellStyle name="Normál 6 2 2 2 2 3" xfId="932"/>
    <cellStyle name="Normál 6 2 2 2 3" xfId="663"/>
    <cellStyle name="Normál 6 2 2 2 3 2" xfId="801"/>
    <cellStyle name="Normál 6 2 2 2 3 2 2" xfId="933"/>
    <cellStyle name="Normál 6 2 2 2 3 3" xfId="934"/>
    <cellStyle name="Normál 6 2 2 2 4" xfId="717"/>
    <cellStyle name="Normál 6 2 2 2 4 2" xfId="935"/>
    <cellStyle name="Normál 6 2 2 2 5" xfId="936"/>
    <cellStyle name="Normál 6 2 2 3" xfId="38"/>
    <cellStyle name="Normál 6 2 2 3 2" xfId="648"/>
    <cellStyle name="Normál 6 2 2 3 2 2" xfId="786"/>
    <cellStyle name="Normál 6 2 2 3 2 2 2" xfId="937"/>
    <cellStyle name="Normál 6 2 2 3 2 3" xfId="938"/>
    <cellStyle name="Normál 6 2 2 3 3" xfId="702"/>
    <cellStyle name="Normál 6 2 2 3 3 2" xfId="939"/>
    <cellStyle name="Normál 6 2 2 3 4" xfId="940"/>
    <cellStyle name="Normál 6 2 2 4" xfId="68"/>
    <cellStyle name="Normál 6 2 2 4 2" xfId="732"/>
    <cellStyle name="Normál 6 2 2 4 2 2" xfId="941"/>
    <cellStyle name="Normál 6 2 2 4 3" xfId="942"/>
    <cellStyle name="Normál 6 2 2 5" xfId="633"/>
    <cellStyle name="Normál 6 2 2 5 2" xfId="771"/>
    <cellStyle name="Normál 6 2 2 5 2 2" xfId="943"/>
    <cellStyle name="Normál 6 2 2 5 3" xfId="944"/>
    <cellStyle name="Normál 6 2 2 6" xfId="687"/>
    <cellStyle name="Normál 6 2 2 6 2" xfId="945"/>
    <cellStyle name="Normál 6 2 2 7" xfId="946"/>
    <cellStyle name="Normál 6 2 3" xfId="52"/>
    <cellStyle name="Normál 6 2 3 2" xfId="96"/>
    <cellStyle name="Normál 6 2 3 2 2" xfId="746"/>
    <cellStyle name="Normál 6 2 3 2 2 2" xfId="947"/>
    <cellStyle name="Normál 6 2 3 2 3" xfId="948"/>
    <cellStyle name="Normál 6 2 3 3" xfId="662"/>
    <cellStyle name="Normál 6 2 3 3 2" xfId="800"/>
    <cellStyle name="Normál 6 2 3 3 2 2" xfId="949"/>
    <cellStyle name="Normál 6 2 3 3 3" xfId="950"/>
    <cellStyle name="Normál 6 2 3 4" xfId="716"/>
    <cellStyle name="Normál 6 2 3 4 2" xfId="951"/>
    <cellStyle name="Normál 6 2 3 5" xfId="952"/>
    <cellStyle name="Normál 6 2 4" xfId="37"/>
    <cellStyle name="Normál 6 2 4 2" xfId="457"/>
    <cellStyle name="Normál 6 2 4 3" xfId="647"/>
    <cellStyle name="Normál 6 2 4 3 2" xfId="785"/>
    <cellStyle name="Normál 6 2 4 3 2 2" xfId="953"/>
    <cellStyle name="Normál 6 2 4 3 3" xfId="954"/>
    <cellStyle name="Normál 6 2 4 4" xfId="701"/>
    <cellStyle name="Normál 6 2 4 4 2" xfId="955"/>
    <cellStyle name="Normál 6 2 4 5" xfId="956"/>
    <cellStyle name="Normál 6 2 5" xfId="67"/>
    <cellStyle name="Normál 6 2 5 2" xfId="731"/>
    <cellStyle name="Normál 6 2 5 2 2" xfId="957"/>
    <cellStyle name="Normál 6 2 5 3" xfId="958"/>
    <cellStyle name="Normál 6 2 6" xfId="632"/>
    <cellStyle name="Normál 6 2 6 2" xfId="770"/>
    <cellStyle name="Normál 6 2 6 2 2" xfId="959"/>
    <cellStyle name="Normál 6 2 6 3" xfId="960"/>
    <cellStyle name="Normál 6 2 7" xfId="686"/>
    <cellStyle name="Normál 6 2 7 2" xfId="961"/>
    <cellStyle name="Normál 6 2 8" xfId="962"/>
    <cellStyle name="Normál 6 3" xfId="22"/>
    <cellStyle name="Normál 6 3 2" xfId="23"/>
    <cellStyle name="Normál 6 3 2 2" xfId="55"/>
    <cellStyle name="Normál 6 3 2 2 2" xfId="99"/>
    <cellStyle name="Normál 6 3 2 2 2 2" xfId="749"/>
    <cellStyle name="Normál 6 3 2 2 2 2 2" xfId="963"/>
    <cellStyle name="Normál 6 3 2 2 2 3" xfId="964"/>
    <cellStyle name="Normál 6 3 2 2 3" xfId="665"/>
    <cellStyle name="Normál 6 3 2 2 3 2" xfId="803"/>
    <cellStyle name="Normál 6 3 2 2 3 2 2" xfId="965"/>
    <cellStyle name="Normál 6 3 2 2 3 3" xfId="966"/>
    <cellStyle name="Normál 6 3 2 2 4" xfId="719"/>
    <cellStyle name="Normál 6 3 2 2 4 2" xfId="967"/>
    <cellStyle name="Normál 6 3 2 2 5" xfId="968"/>
    <cellStyle name="Normál 6 3 2 3" xfId="40"/>
    <cellStyle name="Normál 6 3 2 3 2" xfId="650"/>
    <cellStyle name="Normál 6 3 2 3 2 2" xfId="788"/>
    <cellStyle name="Normál 6 3 2 3 2 2 2" xfId="969"/>
    <cellStyle name="Normál 6 3 2 3 2 3" xfId="970"/>
    <cellStyle name="Normál 6 3 2 3 3" xfId="704"/>
    <cellStyle name="Normál 6 3 2 3 3 2" xfId="971"/>
    <cellStyle name="Normál 6 3 2 3 4" xfId="972"/>
    <cellStyle name="Normál 6 3 2 4" xfId="70"/>
    <cellStyle name="Normál 6 3 2 4 2" xfId="734"/>
    <cellStyle name="Normál 6 3 2 4 2 2" xfId="973"/>
    <cellStyle name="Normál 6 3 2 4 3" xfId="974"/>
    <cellStyle name="Normál 6 3 2 5" xfId="635"/>
    <cellStyle name="Normál 6 3 2 5 2" xfId="773"/>
    <cellStyle name="Normál 6 3 2 5 2 2" xfId="975"/>
    <cellStyle name="Normál 6 3 2 5 3" xfId="976"/>
    <cellStyle name="Normál 6 3 2 6" xfId="689"/>
    <cellStyle name="Normál 6 3 2 6 2" xfId="977"/>
    <cellStyle name="Normál 6 3 2 7" xfId="978"/>
    <cellStyle name="Normál 6 3 3" xfId="54"/>
    <cellStyle name="Normál 6 3 3 2" xfId="98"/>
    <cellStyle name="Normál 6 3 3 2 2" xfId="748"/>
    <cellStyle name="Normál 6 3 3 2 2 2" xfId="979"/>
    <cellStyle name="Normál 6 3 3 2 3" xfId="980"/>
    <cellStyle name="Normál 6 3 3 3" xfId="664"/>
    <cellStyle name="Normál 6 3 3 3 2" xfId="802"/>
    <cellStyle name="Normál 6 3 3 3 2 2" xfId="981"/>
    <cellStyle name="Normál 6 3 3 3 3" xfId="982"/>
    <cellStyle name="Normál 6 3 3 4" xfId="718"/>
    <cellStyle name="Normál 6 3 3 4 2" xfId="983"/>
    <cellStyle name="Normál 6 3 3 5" xfId="984"/>
    <cellStyle name="Normál 6 3 4" xfId="39"/>
    <cellStyle name="Normál 6 3 4 2" xfId="649"/>
    <cellStyle name="Normál 6 3 4 2 2" xfId="787"/>
    <cellStyle name="Normál 6 3 4 2 2 2" xfId="985"/>
    <cellStyle name="Normál 6 3 4 2 3" xfId="986"/>
    <cellStyle name="Normál 6 3 4 3" xfId="703"/>
    <cellStyle name="Normál 6 3 4 3 2" xfId="987"/>
    <cellStyle name="Normál 6 3 4 4" xfId="988"/>
    <cellStyle name="Normál 6 3 5" xfId="69"/>
    <cellStyle name="Normál 6 3 5 2" xfId="733"/>
    <cellStyle name="Normál 6 3 5 2 2" xfId="989"/>
    <cellStyle name="Normál 6 3 5 3" xfId="990"/>
    <cellStyle name="Normál 6 3 6" xfId="634"/>
    <cellStyle name="Normál 6 3 6 2" xfId="772"/>
    <cellStyle name="Normál 6 3 6 2 2" xfId="991"/>
    <cellStyle name="Normál 6 3 6 3" xfId="992"/>
    <cellStyle name="Normál 6 3 7" xfId="688"/>
    <cellStyle name="Normál 6 3 7 2" xfId="993"/>
    <cellStyle name="Normál 6 3 8" xfId="994"/>
    <cellStyle name="Normál 6 4" xfId="24"/>
    <cellStyle name="Normál 6 4 2" xfId="56"/>
    <cellStyle name="Normál 6 4 2 2" xfId="100"/>
    <cellStyle name="Normál 6 4 2 2 2" xfId="750"/>
    <cellStyle name="Normál 6 4 2 2 2 2" xfId="995"/>
    <cellStyle name="Normál 6 4 2 2 3" xfId="996"/>
    <cellStyle name="Normál 6 4 2 3" xfId="666"/>
    <cellStyle name="Normál 6 4 2 3 2" xfId="804"/>
    <cellStyle name="Normál 6 4 2 3 2 2" xfId="997"/>
    <cellStyle name="Normál 6 4 2 3 3" xfId="998"/>
    <cellStyle name="Normál 6 4 2 4" xfId="720"/>
    <cellStyle name="Normál 6 4 2 4 2" xfId="999"/>
    <cellStyle name="Normál 6 4 2 5" xfId="1000"/>
    <cellStyle name="Normál 6 4 3" xfId="41"/>
    <cellStyle name="Normál 6 4 3 2" xfId="651"/>
    <cellStyle name="Normál 6 4 3 2 2" xfId="789"/>
    <cellStyle name="Normál 6 4 3 2 2 2" xfId="1001"/>
    <cellStyle name="Normál 6 4 3 2 3" xfId="1002"/>
    <cellStyle name="Normál 6 4 3 3" xfId="705"/>
    <cellStyle name="Normál 6 4 3 3 2" xfId="1003"/>
    <cellStyle name="Normál 6 4 3 4" xfId="1004"/>
    <cellStyle name="Normál 6 4 4" xfId="71"/>
    <cellStyle name="Normál 6 4 4 2" xfId="735"/>
    <cellStyle name="Normál 6 4 4 2 2" xfId="1005"/>
    <cellStyle name="Normál 6 4 4 3" xfId="1006"/>
    <cellStyle name="Normál 6 4 5" xfId="636"/>
    <cellStyle name="Normál 6 4 5 2" xfId="774"/>
    <cellStyle name="Normál 6 4 5 2 2" xfId="1007"/>
    <cellStyle name="Normál 6 4 5 3" xfId="1008"/>
    <cellStyle name="Normál 6 4 6" xfId="690"/>
    <cellStyle name="Normál 6 4 6 2" xfId="1009"/>
    <cellStyle name="Normál 6 4 7" xfId="1010"/>
    <cellStyle name="Normál 6 5" xfId="51"/>
    <cellStyle name="Normál 6 5 2" xfId="95"/>
    <cellStyle name="Normál 6 5 2 2" xfId="745"/>
    <cellStyle name="Normál 6 5 2 2 2" xfId="1011"/>
    <cellStyle name="Normál 6 5 2 3" xfId="1012"/>
    <cellStyle name="Normál 6 5 3" xfId="661"/>
    <cellStyle name="Normál 6 5 3 2" xfId="799"/>
    <cellStyle name="Normál 6 5 3 2 2" xfId="1013"/>
    <cellStyle name="Normál 6 5 3 3" xfId="1014"/>
    <cellStyle name="Normál 6 5 4" xfId="715"/>
    <cellStyle name="Normál 6 5 4 2" xfId="1015"/>
    <cellStyle name="Normál 6 5 5" xfId="1016"/>
    <cellStyle name="Normál 6 6" xfId="36"/>
    <cellStyle name="Normál 6 6 2" xfId="456"/>
    <cellStyle name="Normál 6 6 3" xfId="646"/>
    <cellStyle name="Normál 6 6 3 2" xfId="784"/>
    <cellStyle name="Normál 6 6 3 2 2" xfId="1017"/>
    <cellStyle name="Normál 6 6 3 3" xfId="1018"/>
    <cellStyle name="Normál 6 6 4" xfId="700"/>
    <cellStyle name="Normál 6 6 4 2" xfId="1019"/>
    <cellStyle name="Normál 6 6 5" xfId="1020"/>
    <cellStyle name="Normál 6 7" xfId="66"/>
    <cellStyle name="Normál 6 7 2" xfId="730"/>
    <cellStyle name="Normál 6 7 2 2" xfId="1021"/>
    <cellStyle name="Normál 6 7 3" xfId="1022"/>
    <cellStyle name="Normál 6 8" xfId="631"/>
    <cellStyle name="Normál 6 8 2" xfId="769"/>
    <cellStyle name="Normál 6 8 2 2" xfId="1023"/>
    <cellStyle name="Normál 6 8 3" xfId="1024"/>
    <cellStyle name="Normál 6 9" xfId="685"/>
    <cellStyle name="Normál 6 9 2" xfId="1025"/>
    <cellStyle name="Normál 7" xfId="25"/>
    <cellStyle name="Normál 7 2" xfId="26"/>
    <cellStyle name="Normál 7 2 2" xfId="27"/>
    <cellStyle name="Normál 7 2 2 2" xfId="59"/>
    <cellStyle name="Normál 7 2 2 2 2" xfId="103"/>
    <cellStyle name="Normál 7 2 2 2 2 2" xfId="753"/>
    <cellStyle name="Normál 7 2 2 2 2 2 2" xfId="1026"/>
    <cellStyle name="Normál 7 2 2 2 2 3" xfId="1027"/>
    <cellStyle name="Normál 7 2 2 2 3" xfId="669"/>
    <cellStyle name="Normál 7 2 2 2 3 2" xfId="807"/>
    <cellStyle name="Normál 7 2 2 2 3 2 2" xfId="1028"/>
    <cellStyle name="Normál 7 2 2 2 3 3" xfId="1029"/>
    <cellStyle name="Normál 7 2 2 2 4" xfId="723"/>
    <cellStyle name="Normál 7 2 2 2 4 2" xfId="1030"/>
    <cellStyle name="Normál 7 2 2 2 5" xfId="1031"/>
    <cellStyle name="Normál 7 2 2 3" xfId="44"/>
    <cellStyle name="Normál 7 2 2 3 2" xfId="459"/>
    <cellStyle name="Normál 7 2 2 3 3" xfId="654"/>
    <cellStyle name="Normál 7 2 2 3 3 2" xfId="792"/>
    <cellStyle name="Normál 7 2 2 3 3 2 2" xfId="1032"/>
    <cellStyle name="Normál 7 2 2 3 3 3" xfId="1033"/>
    <cellStyle name="Normál 7 2 2 3 4" xfId="708"/>
    <cellStyle name="Normál 7 2 2 3 4 2" xfId="1034"/>
    <cellStyle name="Normál 7 2 2 3 5" xfId="1035"/>
    <cellStyle name="Normál 7 2 2 4" xfId="74"/>
    <cellStyle name="Normál 7 2 2 4 2" xfId="738"/>
    <cellStyle name="Normál 7 2 2 4 2 2" xfId="1036"/>
    <cellStyle name="Normál 7 2 2 4 3" xfId="1037"/>
    <cellStyle name="Normál 7 2 2 5" xfId="639"/>
    <cellStyle name="Normál 7 2 2 5 2" xfId="777"/>
    <cellStyle name="Normál 7 2 2 5 2 2" xfId="1038"/>
    <cellStyle name="Normál 7 2 2 5 3" xfId="1039"/>
    <cellStyle name="Normál 7 2 2 6" xfId="693"/>
    <cellStyle name="Normál 7 2 2 6 2" xfId="1040"/>
    <cellStyle name="Normál 7 2 2 7" xfId="1041"/>
    <cellStyle name="Normál 7 2 3" xfId="58"/>
    <cellStyle name="Normál 7 2 3 2" xfId="102"/>
    <cellStyle name="Normál 7 2 3 2 2" xfId="752"/>
    <cellStyle name="Normál 7 2 3 2 2 2" xfId="1042"/>
    <cellStyle name="Normál 7 2 3 2 3" xfId="1043"/>
    <cellStyle name="Normál 7 2 3 3" xfId="668"/>
    <cellStyle name="Normál 7 2 3 3 2" xfId="806"/>
    <cellStyle name="Normál 7 2 3 3 2 2" xfId="1044"/>
    <cellStyle name="Normál 7 2 3 3 3" xfId="1045"/>
    <cellStyle name="Normál 7 2 3 4" xfId="722"/>
    <cellStyle name="Normál 7 2 3 4 2" xfId="1046"/>
    <cellStyle name="Normál 7 2 3 5" xfId="1047"/>
    <cellStyle name="Normál 7 2 4" xfId="43"/>
    <cellStyle name="Normál 7 2 4 2" xfId="458"/>
    <cellStyle name="Normál 7 2 4 3" xfId="653"/>
    <cellStyle name="Normál 7 2 4 3 2" xfId="791"/>
    <cellStyle name="Normál 7 2 4 3 2 2" xfId="1048"/>
    <cellStyle name="Normál 7 2 4 3 3" xfId="1049"/>
    <cellStyle name="Normál 7 2 4 4" xfId="707"/>
    <cellStyle name="Normál 7 2 4 4 2" xfId="1050"/>
    <cellStyle name="Normál 7 2 4 5" xfId="1051"/>
    <cellStyle name="Normál 7 2 5" xfId="73"/>
    <cellStyle name="Normál 7 2 5 2" xfId="737"/>
    <cellStyle name="Normál 7 2 5 2 2" xfId="1052"/>
    <cellStyle name="Normál 7 2 5 3" xfId="1053"/>
    <cellStyle name="Normál 7 2 6" xfId="638"/>
    <cellStyle name="Normál 7 2 6 2" xfId="776"/>
    <cellStyle name="Normál 7 2 6 2 2" xfId="1054"/>
    <cellStyle name="Normál 7 2 6 3" xfId="1055"/>
    <cellStyle name="Normál 7 2 7" xfId="692"/>
    <cellStyle name="Normál 7 2 7 2" xfId="1056"/>
    <cellStyle name="Normál 7 2 8" xfId="1057"/>
    <cellStyle name="Normál 7 3" xfId="57"/>
    <cellStyle name="Normál 7 3 2" xfId="460"/>
    <cellStyle name="Normál 7 3 3" xfId="101"/>
    <cellStyle name="Normál 7 3 3 2" xfId="751"/>
    <cellStyle name="Normál 7 3 3 2 2" xfId="1058"/>
    <cellStyle name="Normál 7 3 3 3" xfId="1059"/>
    <cellStyle name="Normál 7 3 4" xfId="667"/>
    <cellStyle name="Normál 7 3 4 2" xfId="805"/>
    <cellStyle name="Normál 7 3 4 2 2" xfId="1060"/>
    <cellStyle name="Normál 7 3 4 3" xfId="1061"/>
    <cellStyle name="Normál 7 3 5" xfId="721"/>
    <cellStyle name="Normál 7 3 5 2" xfId="1062"/>
    <cellStyle name="Normál 7 3 6" xfId="1063"/>
    <cellStyle name="Normál 7 4" xfId="42"/>
    <cellStyle name="Normál 7 4 2" xfId="114"/>
    <cellStyle name="Normál 7 4 3" xfId="652"/>
    <cellStyle name="Normál 7 4 3 2" xfId="790"/>
    <cellStyle name="Normál 7 4 3 2 2" xfId="1064"/>
    <cellStyle name="Normál 7 4 3 3" xfId="1065"/>
    <cellStyle name="Normál 7 4 4" xfId="706"/>
    <cellStyle name="Normál 7 4 4 2" xfId="1066"/>
    <cellStyle name="Normál 7 4 5" xfId="1067"/>
    <cellStyle name="Normál 7 5" xfId="72"/>
    <cellStyle name="Normál 7 5 2" xfId="736"/>
    <cellStyle name="Normál 7 5 2 2" xfId="1068"/>
    <cellStyle name="Normál 7 5 3" xfId="1069"/>
    <cellStyle name="Normál 7 6" xfId="637"/>
    <cellStyle name="Normál 7 6 2" xfId="775"/>
    <cellStyle name="Normál 7 6 2 2" xfId="1070"/>
    <cellStyle name="Normál 7 6 3" xfId="1071"/>
    <cellStyle name="Normál 7 7" xfId="691"/>
    <cellStyle name="Normál 7 7 2" xfId="1072"/>
    <cellStyle name="Normál 7 8" xfId="1073"/>
    <cellStyle name="Normál 8" xfId="28"/>
    <cellStyle name="Normál 8 10" xfId="1097"/>
    <cellStyle name="Normál 8 2" xfId="60"/>
    <cellStyle name="Normál 8 2 2" xfId="462"/>
    <cellStyle name="Normál 8 2 3" xfId="104"/>
    <cellStyle name="Normál 8 2 3 2" xfId="754"/>
    <cellStyle name="Normál 8 2 3 2 2" xfId="1074"/>
    <cellStyle name="Normál 8 2 3 3" xfId="820"/>
    <cellStyle name="Normál 8 2 4" xfId="670"/>
    <cellStyle name="Normál 8 2 4 2" xfId="808"/>
    <cellStyle name="Normál 8 2 4 2 2" xfId="1075"/>
    <cellStyle name="Normál 8 2 4 3" xfId="1076"/>
    <cellStyle name="Normál 8 2 5" xfId="724"/>
    <cellStyle name="Normál 8 2 5 2" xfId="1077"/>
    <cellStyle name="Normál 8 2 6" xfId="1078"/>
    <cellStyle name="Normál 8 3" xfId="45"/>
    <cellStyle name="Normál 8 3 2" xfId="461"/>
    <cellStyle name="Normál 8 3 3" xfId="655"/>
    <cellStyle name="Normál 8 3 3 2" xfId="793"/>
    <cellStyle name="Normál 8 3 3 2 2" xfId="1079"/>
    <cellStyle name="Normál 8 3 3 3" xfId="1080"/>
    <cellStyle name="Normál 8 3 4" xfId="709"/>
    <cellStyle name="Normál 8 3 4 2" xfId="1081"/>
    <cellStyle name="Normál 8 3 5" xfId="1082"/>
    <cellStyle name="Normál 8 4" xfId="75"/>
    <cellStyle name="Normál 8 4 2" xfId="739"/>
    <cellStyle name="Normál 8 4 2 2" xfId="1083"/>
    <cellStyle name="Normál 8 4 3" xfId="1084"/>
    <cellStyle name="Normál 8 5" xfId="640"/>
    <cellStyle name="Normál 8 5 2" xfId="778"/>
    <cellStyle name="Normál 8 5 2 2" xfId="1085"/>
    <cellStyle name="Normál 8 5 3" xfId="1086"/>
    <cellStyle name="Normál 8 6" xfId="694"/>
    <cellStyle name="Normál 8 6 2" xfId="1087"/>
    <cellStyle name="Normál 8 7" xfId="818"/>
    <cellStyle name="Normál 8 8" xfId="821"/>
    <cellStyle name="Normál 8 9" xfId="1096"/>
    <cellStyle name="Normál 9" xfId="463"/>
    <cellStyle name="Normál 9 2" xfId="464"/>
    <cellStyle name="Normal_04Módosított-  Békéscsaba-Lökösháza BilloQ" xfId="465"/>
    <cellStyle name="Normál_KOM2001szept2" xfId="29"/>
    <cellStyle name="Note" xfId="466"/>
    <cellStyle name="Note 2" xfId="467"/>
    <cellStyle name="Note 2 2" xfId="468"/>
    <cellStyle name="Note 2 2 2" xfId="469"/>
    <cellStyle name="Note 2 2 2 2" xfId="582"/>
    <cellStyle name="Note 2 2 3" xfId="470"/>
    <cellStyle name="Note 2 2 3 2" xfId="583"/>
    <cellStyle name="Note 2 2 4" xfId="581"/>
    <cellStyle name="Note 2 3" xfId="471"/>
    <cellStyle name="Note 2 3 2" xfId="584"/>
    <cellStyle name="Note 2 4" xfId="472"/>
    <cellStyle name="Note 2 4 2" xfId="585"/>
    <cellStyle name="Note 2 5" xfId="580"/>
    <cellStyle name="Note 3" xfId="473"/>
    <cellStyle name="Note 3 2" xfId="474"/>
    <cellStyle name="Note 3 2 2" xfId="587"/>
    <cellStyle name="Note 3 3" xfId="475"/>
    <cellStyle name="Note 3 3 2" xfId="588"/>
    <cellStyle name="Note 3 4" xfId="586"/>
    <cellStyle name="Note 4" xfId="476"/>
    <cellStyle name="Note 4 2" xfId="589"/>
    <cellStyle name="Note 5" xfId="477"/>
    <cellStyle name="Note 5 2" xfId="590"/>
    <cellStyle name="Note 6" xfId="579"/>
    <cellStyle name="Output" xfId="478"/>
    <cellStyle name="Output 2" xfId="479"/>
    <cellStyle name="Output 2 2" xfId="592"/>
    <cellStyle name="Output 3" xfId="591"/>
    <cellStyle name="Összesen 2" xfId="480"/>
    <cellStyle name="Összesen 2 2" xfId="481"/>
    <cellStyle name="Összesen 2 2 2" xfId="594"/>
    <cellStyle name="Összesen 2 3" xfId="593"/>
    <cellStyle name="Összesen 3" xfId="482"/>
    <cellStyle name="Összesen 3 2" xfId="483"/>
    <cellStyle name="Összesen 3 2 2" xfId="596"/>
    <cellStyle name="Összesen 3 3" xfId="595"/>
    <cellStyle name="Összesen 4" xfId="484"/>
    <cellStyle name="Összesen 4 2" xfId="485"/>
    <cellStyle name="Összesen 4 2 2" xfId="598"/>
    <cellStyle name="Összesen 4 3" xfId="597"/>
    <cellStyle name="Összesen 5" xfId="486"/>
    <cellStyle name="Összesen 5 2" xfId="487"/>
    <cellStyle name="Összesen 5 2 2" xfId="600"/>
    <cellStyle name="Összesen 5 3" xfId="599"/>
    <cellStyle name="Összesen 6" xfId="488"/>
    <cellStyle name="Összesen 6 2" xfId="489"/>
    <cellStyle name="Összesen 6 2 2" xfId="602"/>
    <cellStyle name="Összesen 6 3" xfId="601"/>
    <cellStyle name="Összesen 7" xfId="490"/>
    <cellStyle name="Összesen 7 2" xfId="491"/>
    <cellStyle name="Összesen 7 2 2" xfId="604"/>
    <cellStyle name="Összesen 7 3" xfId="603"/>
    <cellStyle name="Összesen 8" xfId="492"/>
    <cellStyle name="Összesen 8 2" xfId="493"/>
    <cellStyle name="Összesen 8 2 2" xfId="606"/>
    <cellStyle name="Összesen 8 3" xfId="605"/>
    <cellStyle name="Rossz 2" xfId="494"/>
    <cellStyle name="Rossz 3" xfId="495"/>
    <cellStyle name="Rossz 4" xfId="496"/>
    <cellStyle name="Rossz 5" xfId="497"/>
    <cellStyle name="Rossz 6" xfId="498"/>
    <cellStyle name="Rossz 7" xfId="499"/>
    <cellStyle name="Rossz 8" xfId="500"/>
    <cellStyle name="Semleges 2" xfId="501"/>
    <cellStyle name="Semleges 3" xfId="502"/>
    <cellStyle name="Semleges 4" xfId="503"/>
    <cellStyle name="Semleges 5" xfId="504"/>
    <cellStyle name="Semleges 6" xfId="505"/>
    <cellStyle name="Semleges 7" xfId="506"/>
    <cellStyle name="Semleges 8" xfId="507"/>
    <cellStyle name="Stílus 1" xfId="30"/>
    <cellStyle name="Számítás 2" xfId="508"/>
    <cellStyle name="Számítás 2 2" xfId="509"/>
    <cellStyle name="Számítás 2 2 2" xfId="608"/>
    <cellStyle name="Számítás 2 3" xfId="607"/>
    <cellStyle name="Számítás 3" xfId="510"/>
    <cellStyle name="Számítás 3 2" xfId="511"/>
    <cellStyle name="Számítás 3 2 2" xfId="610"/>
    <cellStyle name="Számítás 3 3" xfId="609"/>
    <cellStyle name="Számítás 4" xfId="512"/>
    <cellStyle name="Számítás 4 2" xfId="513"/>
    <cellStyle name="Számítás 4 2 2" xfId="612"/>
    <cellStyle name="Számítás 4 3" xfId="611"/>
    <cellStyle name="Számítás 5" xfId="514"/>
    <cellStyle name="Számítás 5 2" xfId="515"/>
    <cellStyle name="Számítás 5 2 2" xfId="614"/>
    <cellStyle name="Számítás 5 3" xfId="613"/>
    <cellStyle name="Számítás 6" xfId="516"/>
    <cellStyle name="Számítás 6 2" xfId="517"/>
    <cellStyle name="Számítás 6 2 2" xfId="616"/>
    <cellStyle name="Számítás 6 3" xfId="615"/>
    <cellStyle name="Számítás 7" xfId="518"/>
    <cellStyle name="Számítás 7 2" xfId="519"/>
    <cellStyle name="Számítás 7 2 2" xfId="618"/>
    <cellStyle name="Számítás 7 3" xfId="617"/>
    <cellStyle name="Számítás 8" xfId="520"/>
    <cellStyle name="Számítás 8 2" xfId="521"/>
    <cellStyle name="Számítás 8 2 2" xfId="620"/>
    <cellStyle name="Számítás 8 3" xfId="619"/>
    <cellStyle name="Százalék 2" xfId="111"/>
    <cellStyle name="Százalék 2 2" xfId="671"/>
    <cellStyle name="Százalék 2 2 2" xfId="809"/>
    <cellStyle name="Százalék 2 2 2 2" xfId="1088"/>
    <cellStyle name="Százalék 2 2 3" xfId="1089"/>
    <cellStyle name="Százalék 2 3" xfId="755"/>
    <cellStyle name="Százalék 2 3 2" xfId="1090"/>
    <cellStyle name="Százalék 2 4" xfId="1091"/>
    <cellStyle name="Százalék 3" xfId="625"/>
    <cellStyle name="Százalék 3 2" xfId="679"/>
    <cellStyle name="Százalék 3 2 2" xfId="817"/>
    <cellStyle name="Százalék 3 2 2 2" xfId="1092"/>
    <cellStyle name="Százalék 3 2 3" xfId="1093"/>
    <cellStyle name="Százalék 3 3" xfId="763"/>
    <cellStyle name="Százalék 3 3 2" xfId="1094"/>
    <cellStyle name="Százalék 3 4" xfId="1095"/>
    <cellStyle name="Title" xfId="522"/>
    <cellStyle name="Total" xfId="523"/>
    <cellStyle name="Total 2" xfId="524"/>
    <cellStyle name="Total 2 2" xfId="622"/>
    <cellStyle name="Total 3" xfId="621"/>
    <cellStyle name="Warning Text" xfId="525"/>
  </cellStyles>
  <dxfs count="24"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99"/>
      <color rgb="FFFFCC00"/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2125980</xdr:colOff>
      <xdr:row>2</xdr:row>
      <xdr:rowOff>121920</xdr:rowOff>
    </xdr:from>
    <xdr:to>
      <xdr:col>0</xdr:col>
      <xdr:colOff>3726180</xdr:colOff>
      <xdr:row>10</xdr:row>
      <xdr:rowOff>182880</xdr:rowOff>
    </xdr:to>
    <xdr:pic>
      <xdr:nvPicPr>
        <xdr:cNvPr id="2049" name="Kép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468" r="64806" b="28763"/>
        <a:stretch>
          <a:fillRect/>
        </a:stretch>
      </xdr:blipFill>
      <xdr:spPr bwMode="auto">
        <a:xfrm>
          <a:off x="2125980" y="457200"/>
          <a:ext cx="16002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view="pageBreakPreview" zoomScaleNormal="70" zoomScaleSheetLayoutView="100" workbookViewId="0">
      <selection activeCell="A26" sqref="A26"/>
    </sheetView>
  </sheetViews>
  <sheetFormatPr defaultRowHeight="12.75" x14ac:dyDescent="0.2"/>
  <cols>
    <col min="1" max="1" width="126.7109375" style="232" customWidth="1"/>
    <col min="2" max="16384" width="9.140625" style="232"/>
  </cols>
  <sheetData>
    <row r="1" spans="1:1" x14ac:dyDescent="0.2">
      <c r="A1" s="231"/>
    </row>
    <row r="2" spans="1:1" x14ac:dyDescent="0.2">
      <c r="A2" s="231"/>
    </row>
    <row r="3" spans="1:1" x14ac:dyDescent="0.2">
      <c r="A3" s="231"/>
    </row>
    <row r="4" spans="1:1" x14ac:dyDescent="0.2">
      <c r="A4" s="231"/>
    </row>
    <row r="5" spans="1:1" x14ac:dyDescent="0.2">
      <c r="A5" s="231"/>
    </row>
    <row r="6" spans="1:1" x14ac:dyDescent="0.2">
      <c r="A6" s="231"/>
    </row>
    <row r="7" spans="1:1" ht="25.5" x14ac:dyDescent="0.2">
      <c r="A7" s="233"/>
    </row>
    <row r="8" spans="1:1" ht="14.25" x14ac:dyDescent="0.2">
      <c r="A8" s="234"/>
    </row>
    <row r="9" spans="1:1" ht="14.25" x14ac:dyDescent="0.2">
      <c r="A9" s="234"/>
    </row>
    <row r="10" spans="1:1" ht="14.25" x14ac:dyDescent="0.2">
      <c r="A10" s="234"/>
    </row>
    <row r="11" spans="1:1" ht="14.25" x14ac:dyDescent="0.2">
      <c r="A11" s="234"/>
    </row>
    <row r="12" spans="1:1" ht="14.25" x14ac:dyDescent="0.2">
      <c r="A12" s="234"/>
    </row>
    <row r="13" spans="1:1" ht="14.25" x14ac:dyDescent="0.2">
      <c r="A13" s="234"/>
    </row>
    <row r="14" spans="1:1" ht="14.25" x14ac:dyDescent="0.2">
      <c r="A14" s="234"/>
    </row>
    <row r="15" spans="1:1" ht="0.75" customHeight="1" x14ac:dyDescent="0.2">
      <c r="A15" s="234"/>
    </row>
    <row r="16" spans="1:1" ht="55.5" customHeight="1" x14ac:dyDescent="0.2">
      <c r="A16" s="235" t="s">
        <v>474</v>
      </c>
    </row>
    <row r="17" spans="1:1" ht="45" customHeight="1" x14ac:dyDescent="0.2">
      <c r="A17" s="235"/>
    </row>
    <row r="18" spans="1:1" ht="22.5" x14ac:dyDescent="0.2">
      <c r="A18" s="236"/>
    </row>
    <row r="19" spans="1:1" ht="22.5" x14ac:dyDescent="0.2">
      <c r="A19" s="236" t="s">
        <v>359</v>
      </c>
    </row>
    <row r="20" spans="1:1" ht="22.5" x14ac:dyDescent="0.2">
      <c r="A20" s="236" t="s">
        <v>360</v>
      </c>
    </row>
    <row r="21" spans="1:1" ht="22.5" x14ac:dyDescent="0.2">
      <c r="A21" s="236"/>
    </row>
    <row r="22" spans="1:1" ht="22.5" x14ac:dyDescent="0.2">
      <c r="A22" s="236" t="s">
        <v>361</v>
      </c>
    </row>
  </sheetData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topLeftCell="A10" zoomScale="85" zoomScaleNormal="100" zoomScaleSheetLayoutView="85" workbookViewId="0">
      <selection activeCell="H30" sqref="H30"/>
    </sheetView>
  </sheetViews>
  <sheetFormatPr defaultColWidth="8.85546875" defaultRowHeight="15.75" x14ac:dyDescent="0.25"/>
  <cols>
    <col min="1" max="1" width="14.7109375" style="367" bestFit="1" customWidth="1"/>
    <col min="2" max="2" width="74.28515625" style="368" bestFit="1" customWidth="1"/>
    <col min="3" max="3" width="11.140625" style="369" bestFit="1" customWidth="1"/>
    <col min="4" max="4" width="14" style="347" bestFit="1" customWidth="1"/>
    <col min="5" max="5" width="8.28515625" style="347" bestFit="1" customWidth="1"/>
    <col min="6" max="6" width="9.140625" style="347" bestFit="1" customWidth="1"/>
    <col min="7" max="7" width="10" style="347" bestFit="1" customWidth="1"/>
    <col min="8" max="8" width="19.140625" style="347" bestFit="1" customWidth="1"/>
    <col min="9" max="9" width="14" style="347" bestFit="1" customWidth="1"/>
    <col min="10" max="10" width="8.85546875" style="347" bestFit="1" customWidth="1"/>
    <col min="11" max="11" width="9.140625" style="347" bestFit="1" customWidth="1"/>
    <col min="12" max="12" width="10" style="347" bestFit="1" customWidth="1"/>
    <col min="13" max="13" width="4" style="347" customWidth="1"/>
    <col min="14" max="16384" width="8.85546875" style="347"/>
  </cols>
  <sheetData>
    <row r="1" spans="1:12" ht="16.5" thickBot="1" x14ac:dyDescent="0.3">
      <c r="A1" s="62" t="s">
        <v>403</v>
      </c>
      <c r="B1" s="175" t="s">
        <v>405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ht="32.25" customHeight="1" thickBot="1" x14ac:dyDescent="0.3">
      <c r="A2" s="204" t="s">
        <v>269</v>
      </c>
      <c r="B2" s="664" t="s">
        <v>6</v>
      </c>
      <c r="C2" s="209" t="s">
        <v>7</v>
      </c>
      <c r="D2" s="182" t="s">
        <v>270</v>
      </c>
      <c r="E2" s="182"/>
      <c r="F2" s="182"/>
      <c r="G2" s="182"/>
      <c r="H2" s="209" t="s">
        <v>398</v>
      </c>
      <c r="I2" s="679" t="s">
        <v>447</v>
      </c>
      <c r="J2" s="426"/>
      <c r="K2" s="426"/>
      <c r="L2" s="427"/>
    </row>
    <row r="3" spans="1:12" ht="16.5" thickBot="1" x14ac:dyDescent="0.3">
      <c r="A3" s="205"/>
      <c r="B3" s="665"/>
      <c r="C3" s="210"/>
      <c r="D3" s="88" t="s">
        <v>432</v>
      </c>
      <c r="E3" s="89" t="s">
        <v>455</v>
      </c>
      <c r="F3" s="89" t="s">
        <v>456</v>
      </c>
      <c r="G3" s="89" t="s">
        <v>457</v>
      </c>
      <c r="H3" s="210"/>
      <c r="I3" s="88" t="s">
        <v>432</v>
      </c>
      <c r="J3" s="89" t="s">
        <v>455</v>
      </c>
      <c r="K3" s="89" t="s">
        <v>456</v>
      </c>
      <c r="L3" s="90" t="s">
        <v>457</v>
      </c>
    </row>
    <row r="4" spans="1:12" s="352" customFormat="1" x14ac:dyDescent="0.25">
      <c r="A4" s="348">
        <v>940000</v>
      </c>
      <c r="B4" s="666" t="s">
        <v>80</v>
      </c>
      <c r="C4" s="683"/>
      <c r="D4" s="674"/>
      <c r="E4" s="350"/>
      <c r="F4" s="350"/>
      <c r="G4" s="350"/>
      <c r="H4" s="689"/>
      <c r="I4" s="674"/>
      <c r="J4" s="349"/>
      <c r="K4" s="349"/>
      <c r="L4" s="351"/>
    </row>
    <row r="5" spans="1:12" x14ac:dyDescent="0.25">
      <c r="A5" s="353">
        <v>941000</v>
      </c>
      <c r="B5" s="355" t="s">
        <v>207</v>
      </c>
      <c r="C5" s="684"/>
      <c r="D5" s="675"/>
      <c r="E5" s="355"/>
      <c r="F5" s="355"/>
      <c r="G5" s="355"/>
      <c r="H5" s="684"/>
      <c r="I5" s="675"/>
      <c r="J5" s="354"/>
      <c r="K5" s="354"/>
      <c r="L5" s="356"/>
    </row>
    <row r="6" spans="1:12" ht="18.75" x14ac:dyDescent="0.25">
      <c r="A6" s="357">
        <v>941010</v>
      </c>
      <c r="B6" s="667" t="s">
        <v>208</v>
      </c>
      <c r="C6" s="685" t="s">
        <v>291</v>
      </c>
      <c r="D6" s="676">
        <v>40</v>
      </c>
      <c r="E6" s="358">
        <v>85</v>
      </c>
      <c r="F6" s="358">
        <v>0</v>
      </c>
      <c r="G6" s="671">
        <v>0</v>
      </c>
      <c r="H6" s="690">
        <v>0</v>
      </c>
      <c r="I6" s="680">
        <f>+H6*D6</f>
        <v>0</v>
      </c>
      <c r="J6" s="254">
        <f>+H6*E6</f>
        <v>0</v>
      </c>
      <c r="K6" s="254">
        <f>+H6*F6</f>
        <v>0</v>
      </c>
      <c r="L6" s="255">
        <f>+H6*G6</f>
        <v>0</v>
      </c>
    </row>
    <row r="7" spans="1:12" x14ac:dyDescent="0.25">
      <c r="A7" s="357">
        <v>941030</v>
      </c>
      <c r="B7" s="667" t="s">
        <v>209</v>
      </c>
      <c r="C7" s="685" t="s">
        <v>146</v>
      </c>
      <c r="D7" s="676">
        <v>3</v>
      </c>
      <c r="E7" s="358">
        <v>11</v>
      </c>
      <c r="F7" s="358">
        <v>0</v>
      </c>
      <c r="G7" s="671">
        <v>0</v>
      </c>
      <c r="H7" s="690">
        <v>0</v>
      </c>
      <c r="I7" s="680">
        <f t="shared" ref="I7:I41" si="0">+H7*D7</f>
        <v>0</v>
      </c>
      <c r="J7" s="254">
        <f t="shared" ref="J7:J41" si="1">+H7*E7</f>
        <v>0</v>
      </c>
      <c r="K7" s="254">
        <f t="shared" ref="K7:K41" si="2">+H7*F7</f>
        <v>0</v>
      </c>
      <c r="L7" s="255">
        <f t="shared" ref="L7:L41" si="3">+H7*G7</f>
        <v>0</v>
      </c>
    </row>
    <row r="8" spans="1:12" x14ac:dyDescent="0.25">
      <c r="A8" s="357">
        <v>941050</v>
      </c>
      <c r="B8" s="667" t="s">
        <v>238</v>
      </c>
      <c r="C8" s="685" t="s">
        <v>145</v>
      </c>
      <c r="D8" s="676">
        <v>90</v>
      </c>
      <c r="E8" s="358">
        <v>160</v>
      </c>
      <c r="F8" s="358">
        <v>0</v>
      </c>
      <c r="G8" s="671">
        <v>0</v>
      </c>
      <c r="H8" s="690">
        <v>0</v>
      </c>
      <c r="I8" s="680">
        <f t="shared" si="0"/>
        <v>0</v>
      </c>
      <c r="J8" s="254">
        <f t="shared" si="1"/>
        <v>0</v>
      </c>
      <c r="K8" s="254">
        <f t="shared" si="2"/>
        <v>0</v>
      </c>
      <c r="L8" s="255">
        <f t="shared" si="3"/>
        <v>0</v>
      </c>
    </row>
    <row r="9" spans="1:12" x14ac:dyDescent="0.25">
      <c r="A9" s="359">
        <v>941055</v>
      </c>
      <c r="B9" s="668" t="s">
        <v>410</v>
      </c>
      <c r="C9" s="686" t="s">
        <v>145</v>
      </c>
      <c r="D9" s="676">
        <v>792</v>
      </c>
      <c r="E9" s="358">
        <v>366</v>
      </c>
      <c r="F9" s="358">
        <v>0</v>
      </c>
      <c r="G9" s="671">
        <v>0</v>
      </c>
      <c r="H9" s="690">
        <v>0</v>
      </c>
      <c r="I9" s="680">
        <f t="shared" si="0"/>
        <v>0</v>
      </c>
      <c r="J9" s="254">
        <f t="shared" si="1"/>
        <v>0</v>
      </c>
      <c r="K9" s="254">
        <f t="shared" si="2"/>
        <v>0</v>
      </c>
      <c r="L9" s="255">
        <f t="shared" si="3"/>
        <v>0</v>
      </c>
    </row>
    <row r="10" spans="1:12" x14ac:dyDescent="0.25">
      <c r="A10" s="357">
        <v>941060</v>
      </c>
      <c r="B10" s="667" t="s">
        <v>210</v>
      </c>
      <c r="C10" s="685" t="s">
        <v>88</v>
      </c>
      <c r="D10" s="677">
        <v>3.1459999999999999</v>
      </c>
      <c r="E10" s="360">
        <v>0.85599999999999998</v>
      </c>
      <c r="F10" s="360">
        <v>0</v>
      </c>
      <c r="G10" s="672">
        <v>0</v>
      </c>
      <c r="H10" s="690">
        <v>0</v>
      </c>
      <c r="I10" s="680">
        <f t="shared" si="0"/>
        <v>0</v>
      </c>
      <c r="J10" s="254">
        <f t="shared" si="1"/>
        <v>0</v>
      </c>
      <c r="K10" s="254">
        <f t="shared" si="2"/>
        <v>0</v>
      </c>
      <c r="L10" s="255">
        <f t="shared" si="3"/>
        <v>0</v>
      </c>
    </row>
    <row r="11" spans="1:12" x14ac:dyDescent="0.25">
      <c r="A11" s="357">
        <v>941070</v>
      </c>
      <c r="B11" s="667" t="s">
        <v>211</v>
      </c>
      <c r="C11" s="685" t="s">
        <v>33</v>
      </c>
      <c r="D11" s="676">
        <v>6</v>
      </c>
      <c r="E11" s="358">
        <v>3</v>
      </c>
      <c r="F11" s="358">
        <v>0</v>
      </c>
      <c r="G11" s="671">
        <v>2</v>
      </c>
      <c r="H11" s="690">
        <v>0</v>
      </c>
      <c r="I11" s="680">
        <f t="shared" si="0"/>
        <v>0</v>
      </c>
      <c r="J11" s="254">
        <f t="shared" si="1"/>
        <v>0</v>
      </c>
      <c r="K11" s="254">
        <f t="shared" si="2"/>
        <v>0</v>
      </c>
      <c r="L11" s="255">
        <f t="shared" si="3"/>
        <v>0</v>
      </c>
    </row>
    <row r="12" spans="1:12" x14ac:dyDescent="0.25">
      <c r="A12" s="357">
        <v>941080</v>
      </c>
      <c r="B12" s="667" t="s">
        <v>212</v>
      </c>
      <c r="C12" s="685" t="s">
        <v>33</v>
      </c>
      <c r="D12" s="676">
        <v>0</v>
      </c>
      <c r="E12" s="360">
        <v>2</v>
      </c>
      <c r="F12" s="358">
        <v>0</v>
      </c>
      <c r="G12" s="671">
        <v>0</v>
      </c>
      <c r="H12" s="690">
        <v>0</v>
      </c>
      <c r="I12" s="680">
        <f t="shared" si="0"/>
        <v>0</v>
      </c>
      <c r="J12" s="254">
        <f t="shared" si="1"/>
        <v>0</v>
      </c>
      <c r="K12" s="254">
        <f t="shared" si="2"/>
        <v>0</v>
      </c>
      <c r="L12" s="255">
        <f t="shared" si="3"/>
        <v>0</v>
      </c>
    </row>
    <row r="13" spans="1:12" x14ac:dyDescent="0.25">
      <c r="A13" s="359">
        <v>941081</v>
      </c>
      <c r="B13" s="668" t="s">
        <v>411</v>
      </c>
      <c r="C13" s="686" t="s">
        <v>146</v>
      </c>
      <c r="D13" s="676">
        <v>64</v>
      </c>
      <c r="E13" s="358">
        <v>28</v>
      </c>
      <c r="F13" s="358">
        <v>0</v>
      </c>
      <c r="G13" s="671">
        <v>32</v>
      </c>
      <c r="H13" s="690">
        <v>0</v>
      </c>
      <c r="I13" s="680">
        <f t="shared" si="0"/>
        <v>0</v>
      </c>
      <c r="J13" s="254">
        <f t="shared" si="1"/>
        <v>0</v>
      </c>
      <c r="K13" s="254">
        <f t="shared" si="2"/>
        <v>0</v>
      </c>
      <c r="L13" s="255">
        <f t="shared" si="3"/>
        <v>0</v>
      </c>
    </row>
    <row r="14" spans="1:12" x14ac:dyDescent="0.25">
      <c r="A14" s="359">
        <v>941082</v>
      </c>
      <c r="B14" s="668" t="s">
        <v>413</v>
      </c>
      <c r="C14" s="687" t="s">
        <v>146</v>
      </c>
      <c r="D14" s="676">
        <v>1</v>
      </c>
      <c r="E14" s="358">
        <v>2</v>
      </c>
      <c r="F14" s="358">
        <v>0</v>
      </c>
      <c r="G14" s="671">
        <v>0</v>
      </c>
      <c r="H14" s="690">
        <v>0</v>
      </c>
      <c r="I14" s="680">
        <f t="shared" si="0"/>
        <v>0</v>
      </c>
      <c r="J14" s="254">
        <f t="shared" si="1"/>
        <v>0</v>
      </c>
      <c r="K14" s="254">
        <f t="shared" si="2"/>
        <v>0</v>
      </c>
      <c r="L14" s="255">
        <f t="shared" si="3"/>
        <v>0</v>
      </c>
    </row>
    <row r="15" spans="1:12" x14ac:dyDescent="0.25">
      <c r="A15" s="359">
        <v>941084</v>
      </c>
      <c r="B15" s="668" t="s">
        <v>412</v>
      </c>
      <c r="C15" s="687" t="s">
        <v>88</v>
      </c>
      <c r="D15" s="676">
        <v>0.55600000000000005</v>
      </c>
      <c r="E15" s="360">
        <v>0.45400000000000001</v>
      </c>
      <c r="F15" s="358">
        <v>0</v>
      </c>
      <c r="G15" s="671">
        <v>0</v>
      </c>
      <c r="H15" s="690">
        <v>0</v>
      </c>
      <c r="I15" s="680">
        <f t="shared" si="0"/>
        <v>0</v>
      </c>
      <c r="J15" s="254">
        <f t="shared" si="1"/>
        <v>0</v>
      </c>
      <c r="K15" s="254">
        <f t="shared" si="2"/>
        <v>0</v>
      </c>
      <c r="L15" s="255">
        <f t="shared" si="3"/>
        <v>0</v>
      </c>
    </row>
    <row r="16" spans="1:12" x14ac:dyDescent="0.25">
      <c r="A16" s="357">
        <v>941100</v>
      </c>
      <c r="B16" s="667" t="s">
        <v>213</v>
      </c>
      <c r="C16" s="685" t="s">
        <v>146</v>
      </c>
      <c r="D16" s="676">
        <v>1</v>
      </c>
      <c r="E16" s="358">
        <v>2</v>
      </c>
      <c r="F16" s="358">
        <v>0</v>
      </c>
      <c r="G16" s="671">
        <v>0</v>
      </c>
      <c r="H16" s="690">
        <v>0</v>
      </c>
      <c r="I16" s="680">
        <f t="shared" si="0"/>
        <v>0</v>
      </c>
      <c r="J16" s="254">
        <f t="shared" si="1"/>
        <v>0</v>
      </c>
      <c r="K16" s="254">
        <f t="shared" si="2"/>
        <v>0</v>
      </c>
      <c r="L16" s="255">
        <f t="shared" si="3"/>
        <v>0</v>
      </c>
    </row>
    <row r="17" spans="1:14" x14ac:dyDescent="0.25">
      <c r="A17" s="357">
        <v>941110</v>
      </c>
      <c r="B17" s="667" t="s">
        <v>239</v>
      </c>
      <c r="C17" s="685" t="s">
        <v>88</v>
      </c>
      <c r="D17" s="676">
        <v>0.23699999999999999</v>
      </c>
      <c r="E17" s="360">
        <v>0.57199999999999995</v>
      </c>
      <c r="F17" s="358">
        <v>0</v>
      </c>
      <c r="G17" s="671">
        <v>0</v>
      </c>
      <c r="H17" s="690">
        <v>0</v>
      </c>
      <c r="I17" s="680">
        <f t="shared" si="0"/>
        <v>0</v>
      </c>
      <c r="J17" s="254">
        <f t="shared" si="1"/>
        <v>0</v>
      </c>
      <c r="K17" s="254">
        <f t="shared" si="2"/>
        <v>0</v>
      </c>
      <c r="L17" s="255">
        <f t="shared" si="3"/>
        <v>0</v>
      </c>
    </row>
    <row r="18" spans="1:14" ht="31.5" x14ac:dyDescent="0.25">
      <c r="A18" s="357">
        <v>941120</v>
      </c>
      <c r="B18" s="667" t="s">
        <v>214</v>
      </c>
      <c r="C18" s="685" t="s">
        <v>88</v>
      </c>
      <c r="D18" s="676">
        <v>0.25</v>
      </c>
      <c r="E18" s="358">
        <v>1</v>
      </c>
      <c r="F18" s="358">
        <v>0</v>
      </c>
      <c r="G18" s="671">
        <v>0.25</v>
      </c>
      <c r="H18" s="690">
        <v>0</v>
      </c>
      <c r="I18" s="680">
        <f t="shared" si="0"/>
        <v>0</v>
      </c>
      <c r="J18" s="254">
        <f t="shared" si="1"/>
        <v>0</v>
      </c>
      <c r="K18" s="254">
        <f t="shared" si="2"/>
        <v>0</v>
      </c>
      <c r="L18" s="255">
        <f t="shared" si="3"/>
        <v>0</v>
      </c>
    </row>
    <row r="19" spans="1:14" ht="31.5" x14ac:dyDescent="0.25">
      <c r="A19" s="359">
        <v>941132</v>
      </c>
      <c r="B19" s="668" t="s">
        <v>414</v>
      </c>
      <c r="C19" s="687" t="s">
        <v>146</v>
      </c>
      <c r="D19" s="676">
        <v>3</v>
      </c>
      <c r="E19" s="358">
        <v>3</v>
      </c>
      <c r="F19" s="358">
        <v>0</v>
      </c>
      <c r="G19" s="671">
        <v>3</v>
      </c>
      <c r="H19" s="690">
        <v>0</v>
      </c>
      <c r="I19" s="680">
        <f t="shared" si="0"/>
        <v>0</v>
      </c>
      <c r="J19" s="254">
        <f t="shared" si="1"/>
        <v>0</v>
      </c>
      <c r="K19" s="254">
        <f t="shared" si="2"/>
        <v>0</v>
      </c>
      <c r="L19" s="255">
        <f t="shared" si="3"/>
        <v>0</v>
      </c>
    </row>
    <row r="20" spans="1:14" x14ac:dyDescent="0.25">
      <c r="A20" s="357">
        <v>941140</v>
      </c>
      <c r="B20" s="667" t="s">
        <v>169</v>
      </c>
      <c r="C20" s="685" t="s">
        <v>64</v>
      </c>
      <c r="D20" s="676">
        <v>0</v>
      </c>
      <c r="E20" s="358">
        <v>1</v>
      </c>
      <c r="F20" s="358">
        <v>0</v>
      </c>
      <c r="G20" s="671">
        <v>0</v>
      </c>
      <c r="H20" s="690">
        <v>0</v>
      </c>
      <c r="I20" s="680">
        <f t="shared" si="0"/>
        <v>0</v>
      </c>
      <c r="J20" s="254">
        <f t="shared" si="1"/>
        <v>0</v>
      </c>
      <c r="K20" s="254">
        <f t="shared" si="2"/>
        <v>0</v>
      </c>
      <c r="L20" s="255">
        <f t="shared" si="3"/>
        <v>0</v>
      </c>
    </row>
    <row r="21" spans="1:14" x14ac:dyDescent="0.25">
      <c r="A21" s="353">
        <v>942000</v>
      </c>
      <c r="B21" s="355" t="s">
        <v>81</v>
      </c>
      <c r="C21" s="684"/>
      <c r="D21" s="675"/>
      <c r="E21" s="354"/>
      <c r="F21" s="354"/>
      <c r="G21" s="355"/>
      <c r="H21" s="691"/>
      <c r="I21" s="681"/>
      <c r="J21" s="361"/>
      <c r="K21" s="361"/>
      <c r="L21" s="288"/>
    </row>
    <row r="22" spans="1:14" x14ac:dyDescent="0.25">
      <c r="A22" s="362" t="s">
        <v>253</v>
      </c>
      <c r="B22" s="669" t="s">
        <v>387</v>
      </c>
      <c r="C22" s="685" t="s">
        <v>10</v>
      </c>
      <c r="D22" s="676">
        <v>0</v>
      </c>
      <c r="E22" s="358">
        <v>0</v>
      </c>
      <c r="F22" s="358">
        <v>0</v>
      </c>
      <c r="G22" s="671">
        <v>1</v>
      </c>
      <c r="H22" s="690">
        <v>0</v>
      </c>
      <c r="I22" s="680">
        <f t="shared" si="0"/>
        <v>0</v>
      </c>
      <c r="J22" s="254">
        <f t="shared" si="1"/>
        <v>0</v>
      </c>
      <c r="K22" s="254">
        <f t="shared" si="2"/>
        <v>0</v>
      </c>
      <c r="L22" s="255">
        <f t="shared" si="3"/>
        <v>0</v>
      </c>
      <c r="M22" s="363"/>
      <c r="N22" s="364"/>
    </row>
    <row r="23" spans="1:14" x14ac:dyDescent="0.25">
      <c r="A23" s="357">
        <v>942040</v>
      </c>
      <c r="B23" s="667" t="s">
        <v>82</v>
      </c>
      <c r="C23" s="685" t="s">
        <v>146</v>
      </c>
      <c r="D23" s="676">
        <v>3</v>
      </c>
      <c r="E23" s="358">
        <v>10</v>
      </c>
      <c r="F23" s="358">
        <v>0</v>
      </c>
      <c r="G23" s="671">
        <v>0</v>
      </c>
      <c r="H23" s="690">
        <v>0</v>
      </c>
      <c r="I23" s="680">
        <f t="shared" si="0"/>
        <v>0</v>
      </c>
      <c r="J23" s="254">
        <f t="shared" si="1"/>
        <v>0</v>
      </c>
      <c r="K23" s="254">
        <f t="shared" si="2"/>
        <v>0</v>
      </c>
      <c r="L23" s="255">
        <f t="shared" si="3"/>
        <v>0</v>
      </c>
    </row>
    <row r="24" spans="1:14" x14ac:dyDescent="0.25">
      <c r="A24" s="357">
        <v>942060</v>
      </c>
      <c r="B24" s="667" t="s">
        <v>83</v>
      </c>
      <c r="C24" s="685" t="s">
        <v>145</v>
      </c>
      <c r="D24" s="676">
        <v>94</v>
      </c>
      <c r="E24" s="358">
        <v>156</v>
      </c>
      <c r="F24" s="358">
        <v>0</v>
      </c>
      <c r="G24" s="671">
        <v>0</v>
      </c>
      <c r="H24" s="690">
        <v>0</v>
      </c>
      <c r="I24" s="680">
        <f t="shared" si="0"/>
        <v>0</v>
      </c>
      <c r="J24" s="254">
        <f t="shared" si="1"/>
        <v>0</v>
      </c>
      <c r="K24" s="254">
        <f t="shared" si="2"/>
        <v>0</v>
      </c>
      <c r="L24" s="255">
        <f t="shared" si="3"/>
        <v>0</v>
      </c>
    </row>
    <row r="25" spans="1:14" x14ac:dyDescent="0.25">
      <c r="A25" s="359">
        <v>942065</v>
      </c>
      <c r="B25" s="668" t="s">
        <v>415</v>
      </c>
      <c r="C25" s="686" t="s">
        <v>145</v>
      </c>
      <c r="D25" s="676">
        <v>800</v>
      </c>
      <c r="E25" s="358">
        <v>410</v>
      </c>
      <c r="F25" s="358">
        <v>0</v>
      </c>
      <c r="G25" s="671">
        <v>0</v>
      </c>
      <c r="H25" s="690">
        <v>0</v>
      </c>
      <c r="I25" s="680">
        <f t="shared" si="0"/>
        <v>0</v>
      </c>
      <c r="J25" s="254">
        <f t="shared" si="1"/>
        <v>0</v>
      </c>
      <c r="K25" s="254">
        <f t="shared" si="2"/>
        <v>0</v>
      </c>
      <c r="L25" s="255">
        <f t="shared" si="3"/>
        <v>0</v>
      </c>
    </row>
    <row r="26" spans="1:14" x14ac:dyDescent="0.25">
      <c r="A26" s="357">
        <v>942070</v>
      </c>
      <c r="B26" s="667" t="s">
        <v>84</v>
      </c>
      <c r="C26" s="687" t="s">
        <v>409</v>
      </c>
      <c r="D26" s="676">
        <v>0</v>
      </c>
      <c r="E26" s="358">
        <v>2</v>
      </c>
      <c r="F26" s="358">
        <v>0</v>
      </c>
      <c r="G26" s="671">
        <v>0</v>
      </c>
      <c r="H26" s="690">
        <v>0</v>
      </c>
      <c r="I26" s="680">
        <f t="shared" si="0"/>
        <v>0</v>
      </c>
      <c r="J26" s="254">
        <f t="shared" si="1"/>
        <v>0</v>
      </c>
      <c r="K26" s="254">
        <f t="shared" si="2"/>
        <v>0</v>
      </c>
      <c r="L26" s="255">
        <f t="shared" si="3"/>
        <v>0</v>
      </c>
    </row>
    <row r="27" spans="1:14" x14ac:dyDescent="0.25">
      <c r="A27" s="357">
        <v>942080</v>
      </c>
      <c r="B27" s="667" t="s">
        <v>85</v>
      </c>
      <c r="C27" s="685" t="s">
        <v>146</v>
      </c>
      <c r="D27" s="677">
        <v>38</v>
      </c>
      <c r="E27" s="360">
        <v>39</v>
      </c>
      <c r="F27" s="360">
        <v>0</v>
      </c>
      <c r="G27" s="672">
        <v>32</v>
      </c>
      <c r="H27" s="690">
        <v>0</v>
      </c>
      <c r="I27" s="680">
        <f t="shared" si="0"/>
        <v>0</v>
      </c>
      <c r="J27" s="254">
        <f t="shared" si="1"/>
        <v>0</v>
      </c>
      <c r="K27" s="254">
        <f t="shared" si="2"/>
        <v>0</v>
      </c>
      <c r="L27" s="255">
        <f t="shared" si="3"/>
        <v>0</v>
      </c>
    </row>
    <row r="28" spans="1:14" x14ac:dyDescent="0.25">
      <c r="A28" s="357">
        <v>942090</v>
      </c>
      <c r="B28" s="667" t="s">
        <v>86</v>
      </c>
      <c r="C28" s="687" t="s">
        <v>409</v>
      </c>
      <c r="D28" s="677">
        <v>3</v>
      </c>
      <c r="E28" s="360">
        <v>4</v>
      </c>
      <c r="F28" s="360">
        <v>0</v>
      </c>
      <c r="G28" s="672">
        <v>2</v>
      </c>
      <c r="H28" s="690">
        <v>0</v>
      </c>
      <c r="I28" s="680">
        <f t="shared" si="0"/>
        <v>0</v>
      </c>
      <c r="J28" s="254">
        <f t="shared" si="1"/>
        <v>0</v>
      </c>
      <c r="K28" s="254">
        <f t="shared" si="2"/>
        <v>0</v>
      </c>
      <c r="L28" s="255">
        <f t="shared" si="3"/>
        <v>0</v>
      </c>
    </row>
    <row r="29" spans="1:14" x14ac:dyDescent="0.25">
      <c r="A29" s="357">
        <v>942100</v>
      </c>
      <c r="B29" s="667" t="s">
        <v>87</v>
      </c>
      <c r="C29" s="685" t="s">
        <v>88</v>
      </c>
      <c r="D29" s="677">
        <v>1.2110000000000001</v>
      </c>
      <c r="E29" s="360">
        <v>0.91500000000000004</v>
      </c>
      <c r="F29" s="360">
        <v>0</v>
      </c>
      <c r="G29" s="672">
        <v>1.3120000000000001</v>
      </c>
      <c r="H29" s="690">
        <v>0</v>
      </c>
      <c r="I29" s="680">
        <f t="shared" si="0"/>
        <v>0</v>
      </c>
      <c r="J29" s="254">
        <f t="shared" si="1"/>
        <v>0</v>
      </c>
      <c r="K29" s="254">
        <f t="shared" si="2"/>
        <v>0</v>
      </c>
      <c r="L29" s="255">
        <f t="shared" si="3"/>
        <v>0</v>
      </c>
    </row>
    <row r="30" spans="1:14" x14ac:dyDescent="0.25">
      <c r="A30" s="357">
        <v>942110</v>
      </c>
      <c r="B30" s="667" t="s">
        <v>89</v>
      </c>
      <c r="C30" s="685" t="s">
        <v>88</v>
      </c>
      <c r="D30" s="677">
        <v>0.44900000000000001</v>
      </c>
      <c r="E30" s="360">
        <v>0.157</v>
      </c>
      <c r="F30" s="360">
        <v>0</v>
      </c>
      <c r="G30" s="672">
        <v>0</v>
      </c>
      <c r="H30" s="690">
        <v>0</v>
      </c>
      <c r="I30" s="680">
        <f t="shared" si="0"/>
        <v>0</v>
      </c>
      <c r="J30" s="254">
        <f t="shared" si="1"/>
        <v>0</v>
      </c>
      <c r="K30" s="254">
        <f t="shared" si="2"/>
        <v>0</v>
      </c>
      <c r="L30" s="255">
        <f t="shared" si="3"/>
        <v>0</v>
      </c>
    </row>
    <row r="31" spans="1:14" x14ac:dyDescent="0.25">
      <c r="A31" s="357">
        <v>942130</v>
      </c>
      <c r="B31" s="667" t="s">
        <v>240</v>
      </c>
      <c r="C31" s="685" t="s">
        <v>88</v>
      </c>
      <c r="D31" s="676">
        <v>0.22700000000000001</v>
      </c>
      <c r="E31" s="358">
        <v>0.11700000000000001</v>
      </c>
      <c r="F31" s="358">
        <v>0</v>
      </c>
      <c r="G31" s="671">
        <v>0.11700000000000001</v>
      </c>
      <c r="H31" s="690">
        <v>0</v>
      </c>
      <c r="I31" s="680">
        <f t="shared" si="0"/>
        <v>0</v>
      </c>
      <c r="J31" s="254">
        <f t="shared" si="1"/>
        <v>0</v>
      </c>
      <c r="K31" s="254">
        <f t="shared" si="2"/>
        <v>0</v>
      </c>
      <c r="L31" s="255">
        <f t="shared" si="3"/>
        <v>0</v>
      </c>
    </row>
    <row r="32" spans="1:14" x14ac:dyDescent="0.25">
      <c r="A32" s="357">
        <v>942150</v>
      </c>
      <c r="B32" s="667" t="s">
        <v>90</v>
      </c>
      <c r="C32" s="685" t="s">
        <v>88</v>
      </c>
      <c r="D32" s="676">
        <v>0.23899999999999999</v>
      </c>
      <c r="E32" s="358">
        <v>1.2</v>
      </c>
      <c r="F32" s="358">
        <v>0</v>
      </c>
      <c r="G32" s="671">
        <v>0.79200000000000004</v>
      </c>
      <c r="H32" s="690">
        <v>0</v>
      </c>
      <c r="I32" s="680">
        <f t="shared" si="0"/>
        <v>0</v>
      </c>
      <c r="J32" s="254">
        <f t="shared" si="1"/>
        <v>0</v>
      </c>
      <c r="K32" s="254">
        <f t="shared" si="2"/>
        <v>0</v>
      </c>
      <c r="L32" s="255">
        <f t="shared" si="3"/>
        <v>0</v>
      </c>
    </row>
    <row r="33" spans="1:12" x14ac:dyDescent="0.25">
      <c r="A33" s="357">
        <v>942180</v>
      </c>
      <c r="B33" s="667" t="s">
        <v>91</v>
      </c>
      <c r="C33" s="685" t="s">
        <v>64</v>
      </c>
      <c r="D33" s="676">
        <v>0</v>
      </c>
      <c r="E33" s="358">
        <v>2</v>
      </c>
      <c r="F33" s="358">
        <v>0</v>
      </c>
      <c r="G33" s="671">
        <v>0</v>
      </c>
      <c r="H33" s="690">
        <v>0</v>
      </c>
      <c r="I33" s="680">
        <f t="shared" si="0"/>
        <v>0</v>
      </c>
      <c r="J33" s="254">
        <f t="shared" si="1"/>
        <v>0</v>
      </c>
      <c r="K33" s="254">
        <f t="shared" si="2"/>
        <v>0</v>
      </c>
      <c r="L33" s="255">
        <f t="shared" si="3"/>
        <v>0</v>
      </c>
    </row>
    <row r="34" spans="1:12" ht="31.5" x14ac:dyDescent="0.25">
      <c r="A34" s="357">
        <v>942200</v>
      </c>
      <c r="B34" s="667" t="s">
        <v>92</v>
      </c>
      <c r="C34" s="685" t="s">
        <v>88</v>
      </c>
      <c r="D34" s="677">
        <v>0.55800000000000005</v>
      </c>
      <c r="E34" s="360">
        <v>0.42799999999999999</v>
      </c>
      <c r="F34" s="360">
        <v>0</v>
      </c>
      <c r="G34" s="672">
        <v>0</v>
      </c>
      <c r="H34" s="690">
        <v>0</v>
      </c>
      <c r="I34" s="680">
        <f t="shared" si="0"/>
        <v>0</v>
      </c>
      <c r="J34" s="254">
        <f t="shared" si="1"/>
        <v>0</v>
      </c>
      <c r="K34" s="254">
        <f t="shared" si="2"/>
        <v>0</v>
      </c>
      <c r="L34" s="255">
        <f t="shared" si="3"/>
        <v>0</v>
      </c>
    </row>
    <row r="35" spans="1:12" x14ac:dyDescent="0.25">
      <c r="A35" s="357">
        <v>942210</v>
      </c>
      <c r="B35" s="667" t="s">
        <v>237</v>
      </c>
      <c r="C35" s="685" t="s">
        <v>64</v>
      </c>
      <c r="D35" s="676">
        <v>1</v>
      </c>
      <c r="E35" s="358">
        <v>1</v>
      </c>
      <c r="F35" s="358">
        <v>0</v>
      </c>
      <c r="G35" s="671">
        <v>0</v>
      </c>
      <c r="H35" s="690">
        <v>0</v>
      </c>
      <c r="I35" s="680">
        <f t="shared" si="0"/>
        <v>0</v>
      </c>
      <c r="J35" s="254">
        <f t="shared" si="1"/>
        <v>0</v>
      </c>
      <c r="K35" s="254">
        <f t="shared" si="2"/>
        <v>0</v>
      </c>
      <c r="L35" s="255">
        <f t="shared" si="3"/>
        <v>0</v>
      </c>
    </row>
    <row r="36" spans="1:12" x14ac:dyDescent="0.25">
      <c r="A36" s="357">
        <v>942230</v>
      </c>
      <c r="B36" s="667" t="s">
        <v>93</v>
      </c>
      <c r="C36" s="685" t="s">
        <v>88</v>
      </c>
      <c r="D36" s="676">
        <v>0.23699999999999999</v>
      </c>
      <c r="E36" s="360">
        <v>0.57999999999999996</v>
      </c>
      <c r="F36" s="358">
        <v>0</v>
      </c>
      <c r="G36" s="671">
        <v>0</v>
      </c>
      <c r="H36" s="690">
        <v>0</v>
      </c>
      <c r="I36" s="680">
        <f t="shared" si="0"/>
        <v>0</v>
      </c>
      <c r="J36" s="254">
        <f t="shared" si="1"/>
        <v>0</v>
      </c>
      <c r="K36" s="254">
        <f t="shared" si="2"/>
        <v>0</v>
      </c>
      <c r="L36" s="255">
        <f t="shared" si="3"/>
        <v>0</v>
      </c>
    </row>
    <row r="37" spans="1:12" x14ac:dyDescent="0.25">
      <c r="A37" s="357">
        <v>942240</v>
      </c>
      <c r="B37" s="667" t="s">
        <v>94</v>
      </c>
      <c r="C37" s="685" t="s">
        <v>88</v>
      </c>
      <c r="D37" s="676">
        <v>0.3</v>
      </c>
      <c r="E37" s="358">
        <v>1</v>
      </c>
      <c r="F37" s="358">
        <v>0.2</v>
      </c>
      <c r="G37" s="671">
        <v>0.3</v>
      </c>
      <c r="H37" s="690">
        <v>0</v>
      </c>
      <c r="I37" s="680">
        <f t="shared" si="0"/>
        <v>0</v>
      </c>
      <c r="J37" s="254">
        <f t="shared" si="1"/>
        <v>0</v>
      </c>
      <c r="K37" s="254">
        <f t="shared" si="2"/>
        <v>0</v>
      </c>
      <c r="L37" s="255">
        <f t="shared" si="3"/>
        <v>0</v>
      </c>
    </row>
    <row r="38" spans="1:12" ht="31.5" x14ac:dyDescent="0.25">
      <c r="A38" s="357">
        <v>942260</v>
      </c>
      <c r="B38" s="667" t="s">
        <v>95</v>
      </c>
      <c r="C38" s="685" t="s">
        <v>146</v>
      </c>
      <c r="D38" s="676">
        <v>20</v>
      </c>
      <c r="E38" s="358">
        <v>100</v>
      </c>
      <c r="F38" s="358">
        <v>10</v>
      </c>
      <c r="G38" s="671">
        <v>100</v>
      </c>
      <c r="H38" s="690">
        <v>0</v>
      </c>
      <c r="I38" s="680">
        <f t="shared" si="0"/>
        <v>0</v>
      </c>
      <c r="J38" s="254">
        <f t="shared" si="1"/>
        <v>0</v>
      </c>
      <c r="K38" s="254">
        <f t="shared" si="2"/>
        <v>0</v>
      </c>
      <c r="L38" s="255">
        <f t="shared" si="3"/>
        <v>0</v>
      </c>
    </row>
    <row r="39" spans="1:12" x14ac:dyDescent="0.25">
      <c r="A39" s="353">
        <v>943000</v>
      </c>
      <c r="B39" s="355" t="s">
        <v>96</v>
      </c>
      <c r="C39" s="684"/>
      <c r="D39" s="675"/>
      <c r="E39" s="354"/>
      <c r="F39" s="354"/>
      <c r="G39" s="355"/>
      <c r="H39" s="691"/>
      <c r="I39" s="681"/>
      <c r="J39" s="361"/>
      <c r="K39" s="361"/>
      <c r="L39" s="288"/>
    </row>
    <row r="40" spans="1:12" ht="18.75" x14ac:dyDescent="0.25">
      <c r="A40" s="357">
        <v>943010</v>
      </c>
      <c r="B40" s="667" t="s">
        <v>97</v>
      </c>
      <c r="C40" s="685" t="s">
        <v>292</v>
      </c>
      <c r="D40" s="677">
        <v>1900</v>
      </c>
      <c r="E40" s="360">
        <v>300</v>
      </c>
      <c r="F40" s="358">
        <v>0</v>
      </c>
      <c r="G40" s="672">
        <v>0</v>
      </c>
      <c r="H40" s="690">
        <v>0</v>
      </c>
      <c r="I40" s="680">
        <f t="shared" si="0"/>
        <v>0</v>
      </c>
      <c r="J40" s="254">
        <f t="shared" si="1"/>
        <v>0</v>
      </c>
      <c r="K40" s="254">
        <f t="shared" si="2"/>
        <v>0</v>
      </c>
      <c r="L40" s="255">
        <f t="shared" si="3"/>
        <v>0</v>
      </c>
    </row>
    <row r="41" spans="1:12" ht="16.5" thickBot="1" x14ac:dyDescent="0.3">
      <c r="A41" s="365">
        <v>943020</v>
      </c>
      <c r="B41" s="670" t="s">
        <v>98</v>
      </c>
      <c r="C41" s="688" t="s">
        <v>64</v>
      </c>
      <c r="D41" s="678">
        <v>10</v>
      </c>
      <c r="E41" s="366">
        <v>10</v>
      </c>
      <c r="F41" s="366">
        <v>0</v>
      </c>
      <c r="G41" s="673">
        <v>10</v>
      </c>
      <c r="H41" s="692">
        <v>0</v>
      </c>
      <c r="I41" s="682">
        <f t="shared" si="0"/>
        <v>0</v>
      </c>
      <c r="J41" s="289">
        <f t="shared" si="1"/>
        <v>0</v>
      </c>
      <c r="K41" s="289">
        <f t="shared" si="2"/>
        <v>0</v>
      </c>
      <c r="L41" s="297">
        <f t="shared" si="3"/>
        <v>0</v>
      </c>
    </row>
    <row r="42" spans="1:12" s="370" customFormat="1" ht="17.25" thickTop="1" thickBot="1" x14ac:dyDescent="0.3">
      <c r="A42" s="238" t="s">
        <v>382</v>
      </c>
      <c r="B42" s="239"/>
      <c r="C42" s="239"/>
      <c r="D42" s="239"/>
      <c r="E42" s="239"/>
      <c r="F42" s="239"/>
      <c r="G42" s="239"/>
      <c r="H42" s="631"/>
      <c r="I42" s="628">
        <f>SUM(I6:I41)</f>
        <v>0</v>
      </c>
      <c r="J42" s="242">
        <f t="shared" ref="J42:L42" si="4">SUM(J6:J41)</f>
        <v>0</v>
      </c>
      <c r="K42" s="242">
        <f t="shared" si="4"/>
        <v>0</v>
      </c>
      <c r="L42" s="243">
        <f t="shared" si="4"/>
        <v>0</v>
      </c>
    </row>
  </sheetData>
  <mergeCells count="8">
    <mergeCell ref="A42:H42"/>
    <mergeCell ref="I2:L2"/>
    <mergeCell ref="B1:L1"/>
    <mergeCell ref="A2:A3"/>
    <mergeCell ref="B2:B3"/>
    <mergeCell ref="C2:C3"/>
    <mergeCell ref="D2:G2"/>
    <mergeCell ref="H2:H3"/>
  </mergeCells>
  <pageMargins left="0.70866141732283472" right="0.70866141732283472" top="0.74803149606299213" bottom="0.74803149606299213" header="0.31496062992125984" footer="0.31496062992125984"/>
  <pageSetup paperSize="8" scale="66" orientation="portrait" r:id="rId1"/>
  <headerFooter>
    <oddHeader xml:space="preserve">&amp;CFelsővezeték&amp;R
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80" zoomScaleNormal="70" zoomScaleSheetLayoutView="80" workbookViewId="0">
      <selection activeCell="E37" sqref="E37"/>
    </sheetView>
  </sheetViews>
  <sheetFormatPr defaultColWidth="9.140625" defaultRowHeight="15.75" x14ac:dyDescent="0.25"/>
  <cols>
    <col min="1" max="1" width="14.7109375" style="374" customWidth="1"/>
    <col min="2" max="2" width="79.85546875" style="374" customWidth="1"/>
    <col min="3" max="3" width="12.85546875" style="374" customWidth="1"/>
    <col min="4" max="4" width="14.85546875" style="374" customWidth="1"/>
    <col min="5" max="5" width="14.42578125" style="374" customWidth="1"/>
    <col min="6" max="6" width="15.5703125" style="374" customWidth="1"/>
    <col min="7" max="7" width="14.42578125" style="374" customWidth="1"/>
    <col min="8" max="8" width="14.7109375" style="400" customWidth="1"/>
    <col min="9" max="9" width="16.85546875" style="400" bestFit="1" customWidth="1"/>
    <col min="10" max="10" width="16.5703125" style="374" customWidth="1"/>
    <col min="11" max="11" width="12.85546875" style="374" customWidth="1"/>
    <col min="12" max="12" width="14.7109375" style="374" customWidth="1"/>
    <col min="13" max="13" width="4.140625" style="374" customWidth="1"/>
    <col min="14" max="16384" width="9.140625" style="374"/>
  </cols>
  <sheetData>
    <row r="1" spans="1:12" ht="16.899999999999999" customHeight="1" thickBot="1" x14ac:dyDescent="0.3">
      <c r="A1" s="62" t="s">
        <v>403</v>
      </c>
      <c r="B1" s="175" t="s">
        <v>449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s="375" customFormat="1" ht="32.25" customHeight="1" thickBot="1" x14ac:dyDescent="0.3">
      <c r="A2" s="183" t="s">
        <v>269</v>
      </c>
      <c r="B2" s="644" t="s">
        <v>6</v>
      </c>
      <c r="C2" s="206" t="s">
        <v>7</v>
      </c>
      <c r="D2" s="208" t="s">
        <v>270</v>
      </c>
      <c r="E2" s="208"/>
      <c r="F2" s="208"/>
      <c r="G2" s="208"/>
      <c r="H2" s="209" t="s">
        <v>398</v>
      </c>
      <c r="I2" s="180" t="s">
        <v>487</v>
      </c>
      <c r="J2" s="180"/>
      <c r="K2" s="180"/>
      <c r="L2" s="181"/>
    </row>
    <row r="3" spans="1:12" s="376" customFormat="1" ht="42" customHeight="1" thickBot="1" x14ac:dyDescent="0.3">
      <c r="A3" s="184"/>
      <c r="B3" s="645"/>
      <c r="C3" s="207"/>
      <c r="D3" s="81" t="s">
        <v>450</v>
      </c>
      <c r="E3" s="82" t="s">
        <v>451</v>
      </c>
      <c r="F3" s="82" t="s">
        <v>452</v>
      </c>
      <c r="G3" s="83" t="s">
        <v>453</v>
      </c>
      <c r="H3" s="210"/>
      <c r="I3" s="81" t="s">
        <v>450</v>
      </c>
      <c r="J3" s="82" t="s">
        <v>451</v>
      </c>
      <c r="K3" s="82" t="s">
        <v>452</v>
      </c>
      <c r="L3" s="84" t="s">
        <v>453</v>
      </c>
    </row>
    <row r="4" spans="1:12" s="380" customFormat="1" x14ac:dyDescent="0.25">
      <c r="A4" s="377">
        <v>950000</v>
      </c>
      <c r="B4" s="646" t="s">
        <v>219</v>
      </c>
      <c r="C4" s="657"/>
      <c r="D4" s="651"/>
      <c r="E4" s="378"/>
      <c r="F4" s="378"/>
      <c r="G4" s="646"/>
      <c r="H4" s="657"/>
      <c r="I4" s="651"/>
      <c r="J4" s="378"/>
      <c r="K4" s="378"/>
      <c r="L4" s="379"/>
    </row>
    <row r="5" spans="1:12" s="380" customFormat="1" x14ac:dyDescent="0.25">
      <c r="A5" s="381">
        <v>951000</v>
      </c>
      <c r="B5" s="541" t="s">
        <v>215</v>
      </c>
      <c r="C5" s="658"/>
      <c r="D5" s="652"/>
      <c r="E5" s="382"/>
      <c r="F5" s="382"/>
      <c r="G5" s="541"/>
      <c r="H5" s="658"/>
      <c r="I5" s="652"/>
      <c r="J5" s="382"/>
      <c r="K5" s="382"/>
      <c r="L5" s="383"/>
    </row>
    <row r="6" spans="1:12" s="388" customFormat="1" x14ac:dyDescent="0.25">
      <c r="A6" s="384">
        <v>951110</v>
      </c>
      <c r="B6" s="542" t="s">
        <v>216</v>
      </c>
      <c r="C6" s="536" t="s">
        <v>146</v>
      </c>
      <c r="D6" s="547">
        <v>3</v>
      </c>
      <c r="E6" s="385">
        <v>0</v>
      </c>
      <c r="F6" s="385">
        <v>0</v>
      </c>
      <c r="G6" s="524">
        <v>0</v>
      </c>
      <c r="H6" s="662">
        <v>0</v>
      </c>
      <c r="I6" s="656">
        <f>+H6*D6</f>
        <v>0</v>
      </c>
      <c r="J6" s="386">
        <f>+H6*E6</f>
        <v>0</v>
      </c>
      <c r="K6" s="386">
        <f>+H6*F6</f>
        <v>0</v>
      </c>
      <c r="L6" s="387">
        <f>+H6*G6</f>
        <v>0</v>
      </c>
    </row>
    <row r="7" spans="1:12" s="391" customFormat="1" x14ac:dyDescent="0.25">
      <c r="A7" s="389">
        <v>951140</v>
      </c>
      <c r="B7" s="647" t="s">
        <v>217</v>
      </c>
      <c r="C7" s="659" t="s">
        <v>146</v>
      </c>
      <c r="D7" s="653">
        <v>3</v>
      </c>
      <c r="E7" s="390">
        <v>2</v>
      </c>
      <c r="F7" s="390">
        <v>0</v>
      </c>
      <c r="G7" s="648">
        <v>0</v>
      </c>
      <c r="H7" s="662">
        <v>0</v>
      </c>
      <c r="I7" s="656">
        <f t="shared" ref="I7:I10" si="0">+H7*D7</f>
        <v>0</v>
      </c>
      <c r="J7" s="386">
        <f t="shared" ref="J7:J26" si="1">+H7*E7</f>
        <v>0</v>
      </c>
      <c r="K7" s="386">
        <f t="shared" ref="K7:K10" si="2">+H7*F7</f>
        <v>0</v>
      </c>
      <c r="L7" s="387">
        <f t="shared" ref="L7:L10" si="3">+H7*G7</f>
        <v>0</v>
      </c>
    </row>
    <row r="8" spans="1:12" s="392" customFormat="1" x14ac:dyDescent="0.25">
      <c r="A8" s="384">
        <v>951150</v>
      </c>
      <c r="B8" s="542" t="s">
        <v>170</v>
      </c>
      <c r="C8" s="536" t="s">
        <v>146</v>
      </c>
      <c r="D8" s="547">
        <v>19</v>
      </c>
      <c r="E8" s="385">
        <v>14</v>
      </c>
      <c r="F8" s="385">
        <v>0</v>
      </c>
      <c r="G8" s="524">
        <v>4</v>
      </c>
      <c r="H8" s="662">
        <v>0</v>
      </c>
      <c r="I8" s="656">
        <f t="shared" si="0"/>
        <v>0</v>
      </c>
      <c r="J8" s="386">
        <f t="shared" si="1"/>
        <v>0</v>
      </c>
      <c r="K8" s="386">
        <f t="shared" si="2"/>
        <v>0</v>
      </c>
      <c r="L8" s="387">
        <f t="shared" si="3"/>
        <v>0</v>
      </c>
    </row>
    <row r="9" spans="1:12" s="392" customFormat="1" x14ac:dyDescent="0.25">
      <c r="A9" s="384">
        <v>951160</v>
      </c>
      <c r="B9" s="542" t="s">
        <v>171</v>
      </c>
      <c r="C9" s="536" t="s">
        <v>146</v>
      </c>
      <c r="D9" s="547">
        <v>16</v>
      </c>
      <c r="E9" s="385">
        <v>12</v>
      </c>
      <c r="F9" s="385">
        <v>0</v>
      </c>
      <c r="G9" s="524">
        <v>3</v>
      </c>
      <c r="H9" s="662">
        <v>0</v>
      </c>
      <c r="I9" s="656">
        <f t="shared" si="0"/>
        <v>0</v>
      </c>
      <c r="J9" s="386">
        <f t="shared" si="1"/>
        <v>0</v>
      </c>
      <c r="K9" s="386">
        <f t="shared" si="2"/>
        <v>0</v>
      </c>
      <c r="L9" s="387">
        <f t="shared" si="3"/>
        <v>0</v>
      </c>
    </row>
    <row r="10" spans="1:12" s="380" customFormat="1" x14ac:dyDescent="0.25">
      <c r="A10" s="384">
        <v>951170</v>
      </c>
      <c r="B10" s="542" t="s">
        <v>218</v>
      </c>
      <c r="C10" s="536" t="s">
        <v>146</v>
      </c>
      <c r="D10" s="547">
        <v>5</v>
      </c>
      <c r="E10" s="385">
        <v>1</v>
      </c>
      <c r="F10" s="385">
        <v>0</v>
      </c>
      <c r="G10" s="524">
        <v>2</v>
      </c>
      <c r="H10" s="662">
        <v>0</v>
      </c>
      <c r="I10" s="656">
        <f t="shared" si="0"/>
        <v>0</v>
      </c>
      <c r="J10" s="386">
        <f t="shared" si="1"/>
        <v>0</v>
      </c>
      <c r="K10" s="386">
        <f t="shared" si="2"/>
        <v>0</v>
      </c>
      <c r="L10" s="387">
        <f t="shared" si="3"/>
        <v>0</v>
      </c>
    </row>
    <row r="11" spans="1:12" s="380" customFormat="1" x14ac:dyDescent="0.25">
      <c r="A11" s="381">
        <v>952000</v>
      </c>
      <c r="B11" s="541" t="s">
        <v>220</v>
      </c>
      <c r="C11" s="658"/>
      <c r="D11" s="652"/>
      <c r="E11" s="382"/>
      <c r="F11" s="382"/>
      <c r="G11" s="541"/>
      <c r="H11" s="658"/>
      <c r="I11" s="652"/>
      <c r="J11" s="382"/>
      <c r="K11" s="382"/>
      <c r="L11" s="383"/>
    </row>
    <row r="12" spans="1:12" s="380" customFormat="1" x14ac:dyDescent="0.25">
      <c r="A12" s="384">
        <v>952040</v>
      </c>
      <c r="B12" s="542" t="s">
        <v>100</v>
      </c>
      <c r="C12" s="536" t="s">
        <v>33</v>
      </c>
      <c r="D12" s="547">
        <v>5</v>
      </c>
      <c r="E12" s="385">
        <v>5</v>
      </c>
      <c r="F12" s="385">
        <v>0</v>
      </c>
      <c r="G12" s="524">
        <v>1</v>
      </c>
      <c r="H12" s="662">
        <v>0</v>
      </c>
      <c r="I12" s="656">
        <f>+H12*D12</f>
        <v>0</v>
      </c>
      <c r="J12" s="386">
        <f t="shared" si="1"/>
        <v>0</v>
      </c>
      <c r="K12" s="393">
        <f>+H12*F12</f>
        <v>0</v>
      </c>
      <c r="L12" s="394">
        <f>+H12*G12</f>
        <v>0</v>
      </c>
    </row>
    <row r="13" spans="1:12" s="380" customFormat="1" x14ac:dyDescent="0.25">
      <c r="A13" s="381">
        <v>953000</v>
      </c>
      <c r="B13" s="541" t="s">
        <v>252</v>
      </c>
      <c r="C13" s="658"/>
      <c r="D13" s="652"/>
      <c r="E13" s="382"/>
      <c r="F13" s="382"/>
      <c r="G13" s="541"/>
      <c r="H13" s="658"/>
      <c r="I13" s="652"/>
      <c r="J13" s="382"/>
      <c r="K13" s="382"/>
      <c r="L13" s="383"/>
    </row>
    <row r="14" spans="1:12" s="395" customFormat="1" x14ac:dyDescent="0.25">
      <c r="A14" s="384">
        <v>953010</v>
      </c>
      <c r="B14" s="542" t="s">
        <v>362</v>
      </c>
      <c r="C14" s="536" t="s">
        <v>146</v>
      </c>
      <c r="D14" s="547">
        <v>2</v>
      </c>
      <c r="E14" s="385">
        <v>1</v>
      </c>
      <c r="F14" s="385">
        <v>0</v>
      </c>
      <c r="G14" s="524">
        <v>2</v>
      </c>
      <c r="H14" s="662">
        <v>0</v>
      </c>
      <c r="I14" s="656">
        <f>+H14*D14</f>
        <v>0</v>
      </c>
      <c r="J14" s="386">
        <f t="shared" si="1"/>
        <v>0</v>
      </c>
      <c r="K14" s="393">
        <f>+H14*F14</f>
        <v>0</v>
      </c>
      <c r="L14" s="394">
        <f>+H14*G14</f>
        <v>0</v>
      </c>
    </row>
    <row r="15" spans="1:12" s="380" customFormat="1" x14ac:dyDescent="0.25">
      <c r="A15" s="384">
        <v>953040</v>
      </c>
      <c r="B15" s="542" t="s">
        <v>109</v>
      </c>
      <c r="C15" s="536" t="s">
        <v>33</v>
      </c>
      <c r="D15" s="547">
        <v>9</v>
      </c>
      <c r="E15" s="385">
        <v>13</v>
      </c>
      <c r="F15" s="385">
        <v>0</v>
      </c>
      <c r="G15" s="524">
        <v>4</v>
      </c>
      <c r="H15" s="662">
        <v>0</v>
      </c>
      <c r="I15" s="656">
        <f t="shared" ref="I15:I26" si="4">+H15*D15</f>
        <v>0</v>
      </c>
      <c r="J15" s="386">
        <f t="shared" si="1"/>
        <v>0</v>
      </c>
      <c r="K15" s="393">
        <f t="shared" ref="K15:K26" si="5">+H15*F15</f>
        <v>0</v>
      </c>
      <c r="L15" s="394">
        <f t="shared" ref="L15:L26" si="6">+H15*G15</f>
        <v>0</v>
      </c>
    </row>
    <row r="16" spans="1:12" s="392" customFormat="1" x14ac:dyDescent="0.25">
      <c r="A16" s="384">
        <v>953050</v>
      </c>
      <c r="B16" s="542" t="s">
        <v>110</v>
      </c>
      <c r="C16" s="536" t="s">
        <v>33</v>
      </c>
      <c r="D16" s="547">
        <v>1</v>
      </c>
      <c r="E16" s="385">
        <v>1</v>
      </c>
      <c r="F16" s="385">
        <v>0</v>
      </c>
      <c r="G16" s="524">
        <v>1</v>
      </c>
      <c r="H16" s="662">
        <v>0</v>
      </c>
      <c r="I16" s="656">
        <f t="shared" si="4"/>
        <v>0</v>
      </c>
      <c r="J16" s="386">
        <f t="shared" si="1"/>
        <v>0</v>
      </c>
      <c r="K16" s="393">
        <f t="shared" si="5"/>
        <v>0</v>
      </c>
      <c r="L16" s="394">
        <f t="shared" si="6"/>
        <v>0</v>
      </c>
    </row>
    <row r="17" spans="1:12" s="388" customFormat="1" x14ac:dyDescent="0.25">
      <c r="A17" s="384">
        <v>953080</v>
      </c>
      <c r="B17" s="542" t="s">
        <v>129</v>
      </c>
      <c r="C17" s="536" t="s">
        <v>146</v>
      </c>
      <c r="D17" s="547">
        <v>3</v>
      </c>
      <c r="E17" s="385">
        <v>6</v>
      </c>
      <c r="F17" s="385">
        <v>0</v>
      </c>
      <c r="G17" s="524">
        <v>2</v>
      </c>
      <c r="H17" s="662">
        <v>0</v>
      </c>
      <c r="I17" s="656">
        <f t="shared" si="4"/>
        <v>0</v>
      </c>
      <c r="J17" s="386">
        <f t="shared" si="1"/>
        <v>0</v>
      </c>
      <c r="K17" s="393">
        <f t="shared" si="5"/>
        <v>0</v>
      </c>
      <c r="L17" s="394">
        <f t="shared" si="6"/>
        <v>0</v>
      </c>
    </row>
    <row r="18" spans="1:12" s="392" customFormat="1" x14ac:dyDescent="0.25">
      <c r="A18" s="384">
        <v>953100</v>
      </c>
      <c r="B18" s="542" t="s">
        <v>130</v>
      </c>
      <c r="C18" s="536" t="s">
        <v>146</v>
      </c>
      <c r="D18" s="547">
        <v>7</v>
      </c>
      <c r="E18" s="385">
        <v>10</v>
      </c>
      <c r="F18" s="385">
        <v>0</v>
      </c>
      <c r="G18" s="524">
        <v>3</v>
      </c>
      <c r="H18" s="662">
        <v>0</v>
      </c>
      <c r="I18" s="656">
        <f t="shared" si="4"/>
        <v>0</v>
      </c>
      <c r="J18" s="386">
        <f t="shared" si="1"/>
        <v>0</v>
      </c>
      <c r="K18" s="393">
        <f t="shared" si="5"/>
        <v>0</v>
      </c>
      <c r="L18" s="394">
        <f t="shared" si="6"/>
        <v>0</v>
      </c>
    </row>
    <row r="19" spans="1:12" s="380" customFormat="1" x14ac:dyDescent="0.25">
      <c r="A19" s="384">
        <v>953110</v>
      </c>
      <c r="B19" s="542" t="s">
        <v>131</v>
      </c>
      <c r="C19" s="536" t="s">
        <v>146</v>
      </c>
      <c r="D19" s="547">
        <v>14</v>
      </c>
      <c r="E19" s="385">
        <v>0</v>
      </c>
      <c r="F19" s="385">
        <v>0</v>
      </c>
      <c r="G19" s="524">
        <v>0</v>
      </c>
      <c r="H19" s="662">
        <v>0</v>
      </c>
      <c r="I19" s="656">
        <f t="shared" si="4"/>
        <v>0</v>
      </c>
      <c r="J19" s="386">
        <f t="shared" si="1"/>
        <v>0</v>
      </c>
      <c r="K19" s="393">
        <f t="shared" si="5"/>
        <v>0</v>
      </c>
      <c r="L19" s="394">
        <f t="shared" si="6"/>
        <v>0</v>
      </c>
    </row>
    <row r="20" spans="1:12" s="392" customFormat="1" x14ac:dyDescent="0.25">
      <c r="A20" s="384">
        <v>953120</v>
      </c>
      <c r="B20" s="542" t="s">
        <v>132</v>
      </c>
      <c r="C20" s="536" t="s">
        <v>146</v>
      </c>
      <c r="D20" s="547">
        <v>9</v>
      </c>
      <c r="E20" s="385">
        <v>13</v>
      </c>
      <c r="F20" s="385">
        <v>0</v>
      </c>
      <c r="G20" s="524">
        <v>4</v>
      </c>
      <c r="H20" s="662">
        <v>0</v>
      </c>
      <c r="I20" s="656">
        <f t="shared" si="4"/>
        <v>0</v>
      </c>
      <c r="J20" s="386">
        <f t="shared" si="1"/>
        <v>0</v>
      </c>
      <c r="K20" s="393">
        <f t="shared" si="5"/>
        <v>0</v>
      </c>
      <c r="L20" s="394">
        <f t="shared" si="6"/>
        <v>0</v>
      </c>
    </row>
    <row r="21" spans="1:12" s="395" customFormat="1" x14ac:dyDescent="0.25">
      <c r="A21" s="396" t="s">
        <v>253</v>
      </c>
      <c r="B21" s="542" t="s">
        <v>313</v>
      </c>
      <c r="C21" s="536" t="s">
        <v>145</v>
      </c>
      <c r="D21" s="547">
        <v>3200</v>
      </c>
      <c r="E21" s="385">
        <v>1100</v>
      </c>
      <c r="F21" s="385">
        <v>0</v>
      </c>
      <c r="G21" s="524">
        <v>3000</v>
      </c>
      <c r="H21" s="662">
        <v>0</v>
      </c>
      <c r="I21" s="656">
        <f t="shared" si="4"/>
        <v>0</v>
      </c>
      <c r="J21" s="386">
        <f t="shared" si="1"/>
        <v>0</v>
      </c>
      <c r="K21" s="393">
        <f t="shared" si="5"/>
        <v>0</v>
      </c>
      <c r="L21" s="394">
        <f t="shared" si="6"/>
        <v>0</v>
      </c>
    </row>
    <row r="22" spans="1:12" s="380" customFormat="1" x14ac:dyDescent="0.25">
      <c r="A22" s="396" t="s">
        <v>257</v>
      </c>
      <c r="B22" s="542" t="s">
        <v>314</v>
      </c>
      <c r="C22" s="536" t="s">
        <v>146</v>
      </c>
      <c r="D22" s="547">
        <v>7</v>
      </c>
      <c r="E22" s="385">
        <v>5</v>
      </c>
      <c r="F22" s="385">
        <v>0</v>
      </c>
      <c r="G22" s="524">
        <v>9</v>
      </c>
      <c r="H22" s="662">
        <v>0</v>
      </c>
      <c r="I22" s="656">
        <f t="shared" si="4"/>
        <v>0</v>
      </c>
      <c r="J22" s="386">
        <f t="shared" si="1"/>
        <v>0</v>
      </c>
      <c r="K22" s="393">
        <f t="shared" si="5"/>
        <v>0</v>
      </c>
      <c r="L22" s="394">
        <f t="shared" si="6"/>
        <v>0</v>
      </c>
    </row>
    <row r="23" spans="1:12" s="380" customFormat="1" x14ac:dyDescent="0.25">
      <c r="A23" s="396" t="s">
        <v>259</v>
      </c>
      <c r="B23" s="542" t="s">
        <v>315</v>
      </c>
      <c r="C23" s="536" t="s">
        <v>316</v>
      </c>
      <c r="D23" s="547">
        <v>5</v>
      </c>
      <c r="E23" s="385">
        <v>1</v>
      </c>
      <c r="F23" s="385">
        <v>0</v>
      </c>
      <c r="G23" s="524">
        <v>1</v>
      </c>
      <c r="H23" s="662">
        <v>0</v>
      </c>
      <c r="I23" s="656">
        <f t="shared" si="4"/>
        <v>0</v>
      </c>
      <c r="J23" s="386">
        <f t="shared" si="1"/>
        <v>0</v>
      </c>
      <c r="K23" s="393">
        <f t="shared" si="5"/>
        <v>0</v>
      </c>
      <c r="L23" s="394">
        <f t="shared" si="6"/>
        <v>0</v>
      </c>
    </row>
    <row r="24" spans="1:12" s="392" customFormat="1" x14ac:dyDescent="0.25">
      <c r="A24" s="396" t="s">
        <v>260</v>
      </c>
      <c r="B24" s="542" t="s">
        <v>363</v>
      </c>
      <c r="C24" s="536" t="s">
        <v>146</v>
      </c>
      <c r="D24" s="547">
        <v>2</v>
      </c>
      <c r="E24" s="385">
        <v>0</v>
      </c>
      <c r="F24" s="385">
        <v>0</v>
      </c>
      <c r="G24" s="524">
        <v>0</v>
      </c>
      <c r="H24" s="662">
        <v>0</v>
      </c>
      <c r="I24" s="656">
        <f t="shared" si="4"/>
        <v>0</v>
      </c>
      <c r="J24" s="386">
        <f t="shared" si="1"/>
        <v>0</v>
      </c>
      <c r="K24" s="393">
        <f t="shared" si="5"/>
        <v>0</v>
      </c>
      <c r="L24" s="394">
        <f t="shared" si="6"/>
        <v>0</v>
      </c>
    </row>
    <row r="25" spans="1:12" s="395" customFormat="1" x14ac:dyDescent="0.25">
      <c r="A25" s="396" t="s">
        <v>261</v>
      </c>
      <c r="B25" s="542" t="s">
        <v>365</v>
      </c>
      <c r="C25" s="660" t="s">
        <v>33</v>
      </c>
      <c r="D25" s="654">
        <v>4</v>
      </c>
      <c r="E25" s="397">
        <v>4</v>
      </c>
      <c r="F25" s="397">
        <v>2</v>
      </c>
      <c r="G25" s="649">
        <v>2</v>
      </c>
      <c r="H25" s="662">
        <v>0</v>
      </c>
      <c r="I25" s="656">
        <f t="shared" si="4"/>
        <v>0</v>
      </c>
      <c r="J25" s="386">
        <f t="shared" si="1"/>
        <v>0</v>
      </c>
      <c r="K25" s="393">
        <f t="shared" si="5"/>
        <v>0</v>
      </c>
      <c r="L25" s="394">
        <f t="shared" si="6"/>
        <v>0</v>
      </c>
    </row>
    <row r="26" spans="1:12" s="395" customFormat="1" ht="16.5" thickBot="1" x14ac:dyDescent="0.3">
      <c r="A26" s="398" t="s">
        <v>258</v>
      </c>
      <c r="B26" s="544" t="s">
        <v>364</v>
      </c>
      <c r="C26" s="661" t="s">
        <v>33</v>
      </c>
      <c r="D26" s="655">
        <v>4</v>
      </c>
      <c r="E26" s="399">
        <v>4</v>
      </c>
      <c r="F26" s="399">
        <v>2</v>
      </c>
      <c r="G26" s="650">
        <v>2</v>
      </c>
      <c r="H26" s="663">
        <v>0</v>
      </c>
      <c r="I26" s="656">
        <f t="shared" si="4"/>
        <v>0</v>
      </c>
      <c r="J26" s="386">
        <f t="shared" si="1"/>
        <v>0</v>
      </c>
      <c r="K26" s="393">
        <f t="shared" si="5"/>
        <v>0</v>
      </c>
      <c r="L26" s="394">
        <f t="shared" si="6"/>
        <v>0</v>
      </c>
    </row>
    <row r="27" spans="1:12" s="401" customFormat="1" ht="17.25" thickTop="1" thickBot="1" x14ac:dyDescent="0.3">
      <c r="A27" s="238" t="s">
        <v>382</v>
      </c>
      <c r="B27" s="239"/>
      <c r="C27" s="239"/>
      <c r="D27" s="239"/>
      <c r="E27" s="239"/>
      <c r="F27" s="239"/>
      <c r="G27" s="239"/>
      <c r="H27" s="631"/>
      <c r="I27" s="628">
        <f>SUM(I6:I26)</f>
        <v>0</v>
      </c>
      <c r="J27" s="242">
        <f>SUM(J6:J26)</f>
        <v>0</v>
      </c>
      <c r="K27" s="242">
        <f>SUM(K6:K26)</f>
        <v>0</v>
      </c>
      <c r="L27" s="243">
        <f>SUM(L6:L26)</f>
        <v>0</v>
      </c>
    </row>
  </sheetData>
  <mergeCells count="8">
    <mergeCell ref="I2:L2"/>
    <mergeCell ref="B1:L1"/>
    <mergeCell ref="A27:H27"/>
    <mergeCell ref="A2:A3"/>
    <mergeCell ref="B2:B3"/>
    <mergeCell ref="C2:C3"/>
    <mergeCell ref="D2:G2"/>
    <mergeCell ref="H2:H3"/>
  </mergeCells>
  <pageMargins left="0.7" right="0.7" top="0.75" bottom="0.75" header="0.3" footer="0.3"/>
  <pageSetup paperSize="9"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80" zoomScaleNormal="100" zoomScaleSheetLayoutView="80" workbookViewId="0">
      <selection activeCell="B23" sqref="B23"/>
    </sheetView>
  </sheetViews>
  <sheetFormatPr defaultColWidth="8.85546875" defaultRowHeight="15.75" x14ac:dyDescent="0.25"/>
  <cols>
    <col min="1" max="1" width="15.140625" style="422" customWidth="1"/>
    <col min="2" max="2" width="53" style="423" customWidth="1"/>
    <col min="3" max="3" width="12.28515625" style="424" customWidth="1"/>
    <col min="4" max="4" width="15.140625" style="424" bestFit="1" customWidth="1"/>
    <col min="5" max="7" width="15.140625" style="424" customWidth="1"/>
    <col min="8" max="8" width="17" style="221" customWidth="1"/>
    <col min="9" max="9" width="18.140625" style="221" bestFit="1" customWidth="1"/>
    <col min="10" max="11" width="18.140625" style="221" customWidth="1"/>
    <col min="12" max="12" width="16.140625" style="221" customWidth="1"/>
    <col min="13" max="13" width="4.140625" style="221" customWidth="1"/>
    <col min="14" max="16384" width="8.85546875" style="221"/>
  </cols>
  <sheetData>
    <row r="1" spans="1:12" ht="16.5" thickBot="1" x14ac:dyDescent="0.3">
      <c r="A1" s="29" t="s">
        <v>403</v>
      </c>
      <c r="B1" s="175" t="s">
        <v>58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ht="32.25" thickBot="1" x14ac:dyDescent="0.3">
      <c r="A2" s="135" t="s">
        <v>269</v>
      </c>
      <c r="B2" s="632" t="s">
        <v>6</v>
      </c>
      <c r="C2" s="620" t="s">
        <v>7</v>
      </c>
      <c r="D2" s="211" t="s">
        <v>270</v>
      </c>
      <c r="E2" s="211"/>
      <c r="F2" s="211"/>
      <c r="G2" s="211"/>
      <c r="H2" s="570" t="s">
        <v>398</v>
      </c>
      <c r="I2" s="150" t="s">
        <v>487</v>
      </c>
      <c r="J2" s="150"/>
      <c r="K2" s="150"/>
      <c r="L2" s="155"/>
    </row>
    <row r="3" spans="1:12" ht="16.5" customHeight="1" thickBot="1" x14ac:dyDescent="0.3">
      <c r="A3" s="135"/>
      <c r="B3" s="632"/>
      <c r="C3" s="637"/>
      <c r="D3" s="140" t="s">
        <v>432</v>
      </c>
      <c r="E3" s="139" t="s">
        <v>440</v>
      </c>
      <c r="F3" s="139" t="s">
        <v>433</v>
      </c>
      <c r="G3" s="139" t="s">
        <v>441</v>
      </c>
      <c r="H3" s="571"/>
      <c r="I3" s="140" t="s">
        <v>432</v>
      </c>
      <c r="J3" s="85" t="s">
        <v>440</v>
      </c>
      <c r="K3" s="85" t="s">
        <v>433</v>
      </c>
      <c r="L3" s="86" t="s">
        <v>441</v>
      </c>
    </row>
    <row r="4" spans="1:12" x14ac:dyDescent="0.25">
      <c r="A4" s="402">
        <v>960000</v>
      </c>
      <c r="B4" s="404" t="s">
        <v>407</v>
      </c>
      <c r="C4" s="621"/>
      <c r="D4" s="615"/>
      <c r="E4" s="404"/>
      <c r="F4" s="404"/>
      <c r="G4" s="404"/>
      <c r="H4" s="621"/>
      <c r="I4" s="405"/>
      <c r="J4" s="403"/>
      <c r="K4" s="403"/>
      <c r="L4" s="406"/>
    </row>
    <row r="5" spans="1:12" x14ac:dyDescent="0.25">
      <c r="A5" s="118">
        <v>962000</v>
      </c>
      <c r="B5" s="408" t="s">
        <v>111</v>
      </c>
      <c r="C5" s="622"/>
      <c r="D5" s="616"/>
      <c r="E5" s="408"/>
      <c r="F5" s="408"/>
      <c r="G5" s="408"/>
      <c r="H5" s="622"/>
      <c r="I5" s="409"/>
      <c r="J5" s="407"/>
      <c r="K5" s="407"/>
      <c r="L5" s="410"/>
    </row>
    <row r="6" spans="1:12" ht="31.5" x14ac:dyDescent="0.25">
      <c r="A6" s="116" t="s">
        <v>253</v>
      </c>
      <c r="B6" s="613" t="s">
        <v>317</v>
      </c>
      <c r="C6" s="623" t="s">
        <v>145</v>
      </c>
      <c r="D6" s="617">
        <v>11600</v>
      </c>
      <c r="E6" s="411"/>
      <c r="F6" s="411"/>
      <c r="G6" s="411"/>
      <c r="H6" s="641"/>
      <c r="I6" s="413">
        <f t="shared" ref="I6" si="0">D6*H6</f>
        <v>0</v>
      </c>
      <c r="J6" s="413">
        <f t="shared" ref="J6" si="1">E6*H6</f>
        <v>0</v>
      </c>
      <c r="K6" s="413">
        <f t="shared" ref="K6" si="2">F6*H6</f>
        <v>0</v>
      </c>
      <c r="L6" s="414">
        <f t="shared" ref="L6" si="3">G6*H6</f>
        <v>0</v>
      </c>
    </row>
    <row r="7" spans="1:12" x14ac:dyDescent="0.25">
      <c r="A7" s="116">
        <v>962020</v>
      </c>
      <c r="B7" s="613" t="s">
        <v>112</v>
      </c>
      <c r="C7" s="638" t="s">
        <v>33</v>
      </c>
      <c r="D7" s="634">
        <v>1</v>
      </c>
      <c r="E7" s="415"/>
      <c r="F7" s="415"/>
      <c r="G7" s="415"/>
      <c r="H7" s="641"/>
      <c r="I7" s="413">
        <f t="shared" ref="I7" si="4">D7*H7</f>
        <v>0</v>
      </c>
      <c r="J7" s="413">
        <f t="shared" ref="J7" si="5">E7*H7</f>
        <v>0</v>
      </c>
      <c r="K7" s="413">
        <f t="shared" ref="K7" si="6">F7*H7</f>
        <v>0</v>
      </c>
      <c r="L7" s="414">
        <f t="shared" ref="L7" si="7">G7*H7</f>
        <v>0</v>
      </c>
    </row>
    <row r="8" spans="1:12" x14ac:dyDescent="0.25">
      <c r="A8" s="118">
        <v>963000</v>
      </c>
      <c r="B8" s="408" t="s">
        <v>113</v>
      </c>
      <c r="C8" s="622"/>
      <c r="D8" s="616"/>
      <c r="E8" s="408"/>
      <c r="F8" s="408"/>
      <c r="G8" s="408"/>
      <c r="H8" s="642"/>
      <c r="I8" s="417"/>
      <c r="J8" s="416"/>
      <c r="K8" s="416"/>
      <c r="L8" s="410"/>
    </row>
    <row r="9" spans="1:12" ht="31.5" x14ac:dyDescent="0.25">
      <c r="A9" s="116" t="s">
        <v>257</v>
      </c>
      <c r="B9" s="613" t="s">
        <v>254</v>
      </c>
      <c r="C9" s="638" t="s">
        <v>145</v>
      </c>
      <c r="D9" s="634">
        <v>24000</v>
      </c>
      <c r="E9" s="415"/>
      <c r="F9" s="415"/>
      <c r="G9" s="415"/>
      <c r="H9" s="641"/>
      <c r="I9" s="413">
        <f t="shared" ref="I9:I10" si="8">D9*H9</f>
        <v>0</v>
      </c>
      <c r="J9" s="413">
        <f>E9*H9</f>
        <v>0</v>
      </c>
      <c r="K9" s="413">
        <f t="shared" ref="K9:K10" si="9">F9*H9</f>
        <v>0</v>
      </c>
      <c r="L9" s="414">
        <f t="shared" ref="L9:L10" si="10">G9*H9</f>
        <v>0</v>
      </c>
    </row>
    <row r="10" spans="1:12" s="418" customFormat="1" ht="31.5" x14ac:dyDescent="0.25">
      <c r="A10" s="116" t="s">
        <v>259</v>
      </c>
      <c r="B10" s="613" t="s">
        <v>318</v>
      </c>
      <c r="C10" s="623" t="s">
        <v>145</v>
      </c>
      <c r="D10" s="617">
        <v>820</v>
      </c>
      <c r="E10" s="411"/>
      <c r="F10" s="411"/>
      <c r="G10" s="411"/>
      <c r="H10" s="641"/>
      <c r="I10" s="413">
        <f t="shared" si="8"/>
        <v>0</v>
      </c>
      <c r="J10" s="413">
        <f t="shared" ref="J10" si="11">E10*H10</f>
        <v>0</v>
      </c>
      <c r="K10" s="413">
        <f t="shared" si="9"/>
        <v>0</v>
      </c>
      <c r="L10" s="414">
        <f t="shared" si="10"/>
        <v>0</v>
      </c>
    </row>
    <row r="11" spans="1:12" ht="31.5" x14ac:dyDescent="0.25">
      <c r="A11" s="118">
        <v>964000</v>
      </c>
      <c r="B11" s="419" t="s">
        <v>133</v>
      </c>
      <c r="C11" s="639"/>
      <c r="D11" s="635"/>
      <c r="E11" s="419"/>
      <c r="F11" s="419"/>
      <c r="G11" s="419"/>
      <c r="H11" s="642"/>
      <c r="I11" s="417"/>
      <c r="J11" s="416"/>
      <c r="K11" s="416"/>
      <c r="L11" s="410"/>
    </row>
    <row r="12" spans="1:12" ht="31.5" x14ac:dyDescent="0.25">
      <c r="A12" s="116" t="s">
        <v>260</v>
      </c>
      <c r="B12" s="613" t="s">
        <v>385</v>
      </c>
      <c r="C12" s="638" t="s">
        <v>10</v>
      </c>
      <c r="D12" s="634">
        <v>1</v>
      </c>
      <c r="E12" s="415"/>
      <c r="F12" s="415"/>
      <c r="G12" s="415"/>
      <c r="H12" s="641"/>
      <c r="I12" s="413">
        <f t="shared" ref="I12" si="12">D12*H12</f>
        <v>0</v>
      </c>
      <c r="J12" s="413">
        <f t="shared" ref="J12" si="13">E12*H12</f>
        <v>0</v>
      </c>
      <c r="K12" s="413">
        <f t="shared" ref="K12" si="14">F12*H12</f>
        <v>0</v>
      </c>
      <c r="L12" s="414">
        <f t="shared" ref="L12" si="15">G12*H12</f>
        <v>0</v>
      </c>
    </row>
    <row r="13" spans="1:12" ht="31.5" x14ac:dyDescent="0.25">
      <c r="A13" s="116">
        <v>964010</v>
      </c>
      <c r="B13" s="613" t="s">
        <v>134</v>
      </c>
      <c r="C13" s="638" t="s">
        <v>146</v>
      </c>
      <c r="D13" s="634">
        <v>5</v>
      </c>
      <c r="E13" s="415"/>
      <c r="F13" s="415"/>
      <c r="G13" s="415"/>
      <c r="H13" s="641"/>
      <c r="I13" s="413">
        <f t="shared" ref="I13:I14" si="16">D13*H13</f>
        <v>0</v>
      </c>
      <c r="J13" s="413">
        <f t="shared" ref="J13:J14" si="17">E13*H13</f>
        <v>0</v>
      </c>
      <c r="K13" s="413">
        <f t="shared" ref="K13:K14" si="18">F13*H13</f>
        <v>0</v>
      </c>
      <c r="L13" s="414">
        <f t="shared" ref="L13:L14" si="19">G13*H13</f>
        <v>0</v>
      </c>
    </row>
    <row r="14" spans="1:12" ht="32.25" thickBot="1" x14ac:dyDescent="0.3">
      <c r="A14" s="420">
        <v>964030</v>
      </c>
      <c r="B14" s="633" t="s">
        <v>135</v>
      </c>
      <c r="C14" s="640" t="s">
        <v>146</v>
      </c>
      <c r="D14" s="636">
        <v>5</v>
      </c>
      <c r="E14" s="421"/>
      <c r="F14" s="421"/>
      <c r="G14" s="421"/>
      <c r="H14" s="643"/>
      <c r="I14" s="413">
        <f t="shared" si="16"/>
        <v>0</v>
      </c>
      <c r="J14" s="413">
        <f t="shared" si="17"/>
        <v>0</v>
      </c>
      <c r="K14" s="413">
        <f t="shared" si="18"/>
        <v>0</v>
      </c>
      <c r="L14" s="414">
        <f t="shared" si="19"/>
        <v>0</v>
      </c>
    </row>
    <row r="15" spans="1:12" s="425" customFormat="1" ht="17.25" thickTop="1" thickBot="1" x14ac:dyDescent="0.3">
      <c r="A15" s="238" t="s">
        <v>382</v>
      </c>
      <c r="B15" s="239"/>
      <c r="C15" s="239"/>
      <c r="D15" s="239"/>
      <c r="E15" s="239"/>
      <c r="F15" s="239"/>
      <c r="G15" s="239"/>
      <c r="H15" s="631"/>
      <c r="I15" s="628">
        <f>SUM(I4:I14)</f>
        <v>0</v>
      </c>
      <c r="J15" s="242">
        <f t="shared" ref="J15:L15" si="20">SUM(J4:J14)</f>
        <v>0</v>
      </c>
      <c r="K15" s="242">
        <f t="shared" si="20"/>
        <v>0</v>
      </c>
      <c r="L15" s="243">
        <f t="shared" si="20"/>
        <v>0</v>
      </c>
    </row>
  </sheetData>
  <mergeCells count="4">
    <mergeCell ref="A15:H15"/>
    <mergeCell ref="D2:G2"/>
    <mergeCell ref="I2:L2"/>
    <mergeCell ref="B1:L1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>&amp;CTávközlés tételrend- Kisvárda állomás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BreakPreview" zoomScaleNormal="100" zoomScaleSheetLayoutView="100" workbookViewId="0">
      <selection activeCell="D20" sqref="D20"/>
    </sheetView>
  </sheetViews>
  <sheetFormatPr defaultColWidth="8.85546875" defaultRowHeight="15.75" x14ac:dyDescent="0.25"/>
  <cols>
    <col min="1" max="1" width="15.28515625" style="422" customWidth="1"/>
    <col min="2" max="2" width="53" style="423" customWidth="1"/>
    <col min="3" max="3" width="12.85546875" style="424" customWidth="1"/>
    <col min="4" max="7" width="14.28515625" style="424" customWidth="1"/>
    <col min="8" max="8" width="14.140625" style="221" customWidth="1"/>
    <col min="9" max="9" width="14.5703125" style="221" bestFit="1" customWidth="1"/>
    <col min="10" max="11" width="14.5703125" style="221" customWidth="1"/>
    <col min="12" max="12" width="11.5703125" style="221" customWidth="1"/>
    <col min="13" max="13" width="3.7109375" style="221" customWidth="1"/>
    <col min="14" max="16384" width="8.85546875" style="221"/>
  </cols>
  <sheetData>
    <row r="1" spans="1:12" ht="16.5" thickBot="1" x14ac:dyDescent="0.3">
      <c r="A1" s="29" t="s">
        <v>403</v>
      </c>
      <c r="B1" s="175" t="s">
        <v>59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ht="32.25" customHeight="1" thickBot="1" x14ac:dyDescent="0.3">
      <c r="A2" s="160" t="s">
        <v>269</v>
      </c>
      <c r="B2" s="214" t="s">
        <v>6</v>
      </c>
      <c r="C2" s="577" t="s">
        <v>7</v>
      </c>
      <c r="D2" s="159" t="s">
        <v>270</v>
      </c>
      <c r="E2" s="159"/>
      <c r="F2" s="159"/>
      <c r="G2" s="159"/>
      <c r="H2" s="583" t="s">
        <v>398</v>
      </c>
      <c r="I2" s="150" t="s">
        <v>487</v>
      </c>
      <c r="J2" s="150"/>
      <c r="K2" s="150"/>
      <c r="L2" s="155"/>
    </row>
    <row r="3" spans="1:12" ht="16.5" thickBot="1" x14ac:dyDescent="0.3">
      <c r="A3" s="161"/>
      <c r="B3" s="559"/>
      <c r="C3" s="578"/>
      <c r="D3" s="140" t="s">
        <v>432</v>
      </c>
      <c r="E3" s="139" t="s">
        <v>440</v>
      </c>
      <c r="F3" s="139" t="s">
        <v>433</v>
      </c>
      <c r="G3" s="139" t="s">
        <v>441</v>
      </c>
      <c r="H3" s="584"/>
      <c r="I3" s="134" t="s">
        <v>432</v>
      </c>
      <c r="J3" s="132" t="s">
        <v>440</v>
      </c>
      <c r="K3" s="132" t="s">
        <v>433</v>
      </c>
      <c r="L3" s="61" t="s">
        <v>441</v>
      </c>
    </row>
    <row r="4" spans="1:12" x14ac:dyDescent="0.25">
      <c r="A4" s="431">
        <v>960000</v>
      </c>
      <c r="B4" s="404" t="s">
        <v>407</v>
      </c>
      <c r="C4" s="621"/>
      <c r="D4" s="615"/>
      <c r="E4" s="404"/>
      <c r="F4" s="404"/>
      <c r="G4" s="404"/>
      <c r="H4" s="621"/>
      <c r="I4" s="615"/>
      <c r="J4" s="403"/>
      <c r="K4" s="403"/>
      <c r="L4" s="406"/>
    </row>
    <row r="5" spans="1:12" x14ac:dyDescent="0.25">
      <c r="A5" s="114">
        <v>963000</v>
      </c>
      <c r="B5" s="408" t="s">
        <v>113</v>
      </c>
      <c r="C5" s="622"/>
      <c r="D5" s="616"/>
      <c r="E5" s="408"/>
      <c r="F5" s="408"/>
      <c r="G5" s="408"/>
      <c r="H5" s="622"/>
      <c r="I5" s="616"/>
      <c r="J5" s="407"/>
      <c r="K5" s="407"/>
      <c r="L5" s="410"/>
    </row>
    <row r="6" spans="1:12" s="418" customFormat="1" x14ac:dyDescent="0.25">
      <c r="A6" s="116" t="s">
        <v>253</v>
      </c>
      <c r="B6" s="613" t="s">
        <v>255</v>
      </c>
      <c r="C6" s="623" t="s">
        <v>145</v>
      </c>
      <c r="D6" s="617"/>
      <c r="E6" s="411"/>
      <c r="F6" s="411">
        <v>55</v>
      </c>
      <c r="G6" s="411"/>
      <c r="H6" s="629"/>
      <c r="I6" s="413">
        <f t="shared" ref="I6" si="0">D6*H6</f>
        <v>0</v>
      </c>
      <c r="J6" s="413">
        <f t="shared" ref="J6" si="1">E6*H6</f>
        <v>0</v>
      </c>
      <c r="K6" s="413">
        <f t="shared" ref="K6" si="2">F6*H6</f>
        <v>0</v>
      </c>
      <c r="L6" s="414">
        <f t="shared" ref="L6" si="3">G6*H6</f>
        <v>0</v>
      </c>
    </row>
    <row r="7" spans="1:12" s="418" customFormat="1" ht="16.5" thickBot="1" x14ac:dyDescent="0.3">
      <c r="A7" s="432" t="s">
        <v>257</v>
      </c>
      <c r="B7" s="614" t="s">
        <v>256</v>
      </c>
      <c r="C7" s="624" t="s">
        <v>146</v>
      </c>
      <c r="D7" s="618"/>
      <c r="E7" s="433"/>
      <c r="F7" s="433">
        <v>8</v>
      </c>
      <c r="G7" s="433"/>
      <c r="H7" s="630"/>
      <c r="I7" s="565">
        <f t="shared" ref="I7" si="4">D7*H7</f>
        <v>0</v>
      </c>
      <c r="J7" s="413">
        <f t="shared" ref="J7" si="5">E7*H7</f>
        <v>0</v>
      </c>
      <c r="K7" s="413">
        <f t="shared" ref="K7" si="6">F7*H7</f>
        <v>0</v>
      </c>
      <c r="L7" s="414">
        <f t="shared" ref="L7" si="7">G7*H7</f>
        <v>0</v>
      </c>
    </row>
    <row r="8" spans="1:12" s="425" customFormat="1" ht="17.25" thickTop="1" thickBot="1" x14ac:dyDescent="0.3">
      <c r="A8" s="238" t="s">
        <v>382</v>
      </c>
      <c r="B8" s="239"/>
      <c r="C8" s="239"/>
      <c r="D8" s="239"/>
      <c r="E8" s="239"/>
      <c r="F8" s="239"/>
      <c r="G8" s="239"/>
      <c r="H8" s="631"/>
      <c r="I8" s="628">
        <f>SUM(I4:I7)</f>
        <v>0</v>
      </c>
      <c r="J8" s="242">
        <f t="shared" ref="J8:L8" si="8">SUM(J4:J7)</f>
        <v>0</v>
      </c>
      <c r="K8" s="242">
        <f t="shared" si="8"/>
        <v>0</v>
      </c>
      <c r="L8" s="243">
        <f t="shared" si="8"/>
        <v>0</v>
      </c>
    </row>
  </sheetData>
  <mergeCells count="8">
    <mergeCell ref="I2:L2"/>
    <mergeCell ref="B1:L1"/>
    <mergeCell ref="A8:H8"/>
    <mergeCell ref="A2:A3"/>
    <mergeCell ref="B2:B3"/>
    <mergeCell ref="C2:C3"/>
    <mergeCell ref="H2:H3"/>
    <mergeCell ref="D2:G2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>&amp;CTávközlés tételrend - Kisvárda peronaluljáró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85" zoomScaleNormal="85" zoomScaleSheetLayoutView="130" workbookViewId="0">
      <selection activeCell="H27" sqref="H27"/>
    </sheetView>
  </sheetViews>
  <sheetFormatPr defaultColWidth="8.85546875" defaultRowHeight="15.75" x14ac:dyDescent="0.25"/>
  <cols>
    <col min="1" max="1" width="14.7109375" style="422" customWidth="1"/>
    <col min="2" max="2" width="53" style="423" customWidth="1"/>
    <col min="3" max="3" width="12.7109375" style="424" customWidth="1"/>
    <col min="4" max="7" width="14.42578125" style="424" customWidth="1"/>
    <col min="8" max="8" width="14.28515625" style="221" customWidth="1"/>
    <col min="9" max="9" width="16.5703125" style="221" bestFit="1" customWidth="1"/>
    <col min="10" max="11" width="16.5703125" style="221" customWidth="1"/>
    <col min="12" max="12" width="12.85546875" style="221" customWidth="1"/>
    <col min="13" max="13" width="3.42578125" style="221" customWidth="1"/>
    <col min="14" max="16384" width="8.85546875" style="221"/>
  </cols>
  <sheetData>
    <row r="1" spans="1:12" ht="16.5" customHeight="1" thickBot="1" x14ac:dyDescent="0.3">
      <c r="A1" s="58" t="s">
        <v>403</v>
      </c>
      <c r="B1" s="175" t="s">
        <v>60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ht="32.25" thickBot="1" x14ac:dyDescent="0.3">
      <c r="A2" s="60" t="s">
        <v>269</v>
      </c>
      <c r="B2" s="612" t="s">
        <v>6</v>
      </c>
      <c r="C2" s="620" t="s">
        <v>7</v>
      </c>
      <c r="D2" s="159" t="s">
        <v>270</v>
      </c>
      <c r="E2" s="159"/>
      <c r="F2" s="159"/>
      <c r="G2" s="159"/>
      <c r="H2" s="570" t="s">
        <v>398</v>
      </c>
      <c r="I2" s="150" t="s">
        <v>487</v>
      </c>
      <c r="J2" s="150"/>
      <c r="K2" s="150"/>
      <c r="L2" s="155"/>
    </row>
    <row r="3" spans="1:12" ht="16.5" thickBot="1" x14ac:dyDescent="0.3">
      <c r="A3" s="60"/>
      <c r="B3" s="612"/>
      <c r="C3" s="620"/>
      <c r="D3" s="134" t="s">
        <v>432</v>
      </c>
      <c r="E3" s="132" t="s">
        <v>440</v>
      </c>
      <c r="F3" s="132" t="s">
        <v>433</v>
      </c>
      <c r="G3" s="132" t="s">
        <v>441</v>
      </c>
      <c r="H3" s="570"/>
      <c r="I3" s="134" t="s">
        <v>432</v>
      </c>
      <c r="J3" s="132" t="s">
        <v>440</v>
      </c>
      <c r="K3" s="132" t="s">
        <v>433</v>
      </c>
      <c r="L3" s="61" t="s">
        <v>441</v>
      </c>
    </row>
    <row r="4" spans="1:12" x14ac:dyDescent="0.25">
      <c r="A4" s="431">
        <v>960000</v>
      </c>
      <c r="B4" s="404" t="s">
        <v>407</v>
      </c>
      <c r="C4" s="621"/>
      <c r="D4" s="615"/>
      <c r="E4" s="404"/>
      <c r="F4" s="404"/>
      <c r="G4" s="404"/>
      <c r="H4" s="621"/>
      <c r="I4" s="405"/>
      <c r="J4" s="403"/>
      <c r="K4" s="403"/>
      <c r="L4" s="435"/>
    </row>
    <row r="5" spans="1:12" x14ac:dyDescent="0.25">
      <c r="A5" s="114">
        <v>963000</v>
      </c>
      <c r="B5" s="408" t="s">
        <v>113</v>
      </c>
      <c r="C5" s="622"/>
      <c r="D5" s="616"/>
      <c r="E5" s="408"/>
      <c r="F5" s="408"/>
      <c r="G5" s="408"/>
      <c r="H5" s="622"/>
      <c r="I5" s="409"/>
      <c r="J5" s="407"/>
      <c r="K5" s="407"/>
      <c r="L5" s="436"/>
    </row>
    <row r="6" spans="1:12" s="418" customFormat="1" x14ac:dyDescent="0.25">
      <c r="A6" s="116" t="s">
        <v>253</v>
      </c>
      <c r="B6" s="613" t="s">
        <v>255</v>
      </c>
      <c r="C6" s="623" t="s">
        <v>145</v>
      </c>
      <c r="D6" s="617">
        <v>450</v>
      </c>
      <c r="E6" s="411"/>
      <c r="F6" s="411"/>
      <c r="G6" s="411"/>
      <c r="H6" s="625"/>
      <c r="I6" s="413">
        <f t="shared" ref="I6" si="0">D6*H6</f>
        <v>0</v>
      </c>
      <c r="J6" s="413">
        <f t="shared" ref="J6" si="1">E6*H6</f>
        <v>0</v>
      </c>
      <c r="K6" s="413">
        <f t="shared" ref="K6" si="2">F6*H6</f>
        <v>0</v>
      </c>
      <c r="L6" s="414">
        <f t="shared" ref="L6" si="3">G6*H6</f>
        <v>0</v>
      </c>
    </row>
    <row r="7" spans="1:12" s="418" customFormat="1" ht="16.5" thickBot="1" x14ac:dyDescent="0.3">
      <c r="A7" s="432" t="s">
        <v>257</v>
      </c>
      <c r="B7" s="614" t="s">
        <v>256</v>
      </c>
      <c r="C7" s="624" t="s">
        <v>146</v>
      </c>
      <c r="D7" s="618">
        <v>16</v>
      </c>
      <c r="E7" s="433"/>
      <c r="F7" s="433"/>
      <c r="G7" s="433"/>
      <c r="H7" s="624"/>
      <c r="I7" s="413">
        <f t="shared" ref="I7" si="4">D7*H7</f>
        <v>0</v>
      </c>
      <c r="J7" s="413">
        <f t="shared" ref="J7" si="5">E7*H7</f>
        <v>0</v>
      </c>
      <c r="K7" s="413">
        <f t="shared" ref="K7" si="6">F7*H7</f>
        <v>0</v>
      </c>
      <c r="L7" s="414">
        <f t="shared" ref="L7" si="7">G7*H7</f>
        <v>0</v>
      </c>
    </row>
    <row r="8" spans="1:12" s="438" customFormat="1" ht="17.25" thickTop="1" thickBot="1" x14ac:dyDescent="0.3">
      <c r="A8" s="470" t="s">
        <v>382</v>
      </c>
      <c r="B8" s="471"/>
      <c r="C8" s="471"/>
      <c r="D8" s="471"/>
      <c r="E8" s="472"/>
      <c r="F8" s="472"/>
      <c r="G8" s="472"/>
      <c r="H8" s="627"/>
      <c r="I8" s="628">
        <f>SUM(I4:I7)</f>
        <v>0</v>
      </c>
      <c r="J8" s="242">
        <f t="shared" ref="J8:L8" si="8">SUM(J4:J7)</f>
        <v>0</v>
      </c>
      <c r="K8" s="242">
        <f t="shared" si="8"/>
        <v>0</v>
      </c>
      <c r="L8" s="243">
        <f t="shared" si="8"/>
        <v>0</v>
      </c>
    </row>
    <row r="9" spans="1:12" x14ac:dyDescent="0.25">
      <c r="H9" s="437"/>
    </row>
    <row r="20" spans="6:6" x14ac:dyDescent="0.25">
      <c r="F20" s="619"/>
    </row>
  </sheetData>
  <mergeCells count="4">
    <mergeCell ref="A8:H8"/>
    <mergeCell ref="D2:G2"/>
    <mergeCell ref="I2:L2"/>
    <mergeCell ref="B1:L1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0" orientation="portrait" r:id="rId1"/>
  <headerFooter>
    <oddHeader>&amp;CTávközlés tételrend - Kisvárda gyalogos-kerékpáros aluljáró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6"/>
  <sheetViews>
    <sheetView view="pageBreakPreview" zoomScale="75" zoomScaleNormal="70" zoomScaleSheetLayoutView="75" workbookViewId="0">
      <selection activeCell="H40" sqref="H40"/>
    </sheetView>
  </sheetViews>
  <sheetFormatPr defaultColWidth="9.140625" defaultRowHeight="15.75" x14ac:dyDescent="0.25"/>
  <cols>
    <col min="1" max="1" width="18.140625" style="479" customWidth="1"/>
    <col min="2" max="2" width="56.140625" style="477" customWidth="1"/>
    <col min="3" max="3" width="17.85546875" style="478" customWidth="1"/>
    <col min="4" max="7" width="17.42578125" style="479" customWidth="1"/>
    <col min="8" max="8" width="14.7109375" style="439" customWidth="1"/>
    <col min="9" max="9" width="17.28515625" style="439" bestFit="1" customWidth="1"/>
    <col min="10" max="12" width="17.28515625" style="439" customWidth="1"/>
    <col min="13" max="13" width="4.7109375" style="439" customWidth="1"/>
    <col min="14" max="16384" width="9.140625" style="439"/>
  </cols>
  <sheetData>
    <row r="1" spans="1:13" ht="17.25" customHeight="1" thickBot="1" x14ac:dyDescent="0.3">
      <c r="A1" s="58" t="s">
        <v>403</v>
      </c>
      <c r="B1" s="175" t="s">
        <v>448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3" s="440" customFormat="1" ht="32.25" customHeight="1" thickBot="1" x14ac:dyDescent="0.3">
      <c r="A2" s="160" t="s">
        <v>269</v>
      </c>
      <c r="B2" s="214" t="s">
        <v>6</v>
      </c>
      <c r="C2" s="577" t="s">
        <v>7</v>
      </c>
      <c r="D2" s="159" t="s">
        <v>270</v>
      </c>
      <c r="E2" s="159"/>
      <c r="F2" s="159"/>
      <c r="G2" s="159"/>
      <c r="H2" s="583" t="s">
        <v>398</v>
      </c>
      <c r="I2" s="150" t="s">
        <v>487</v>
      </c>
      <c r="J2" s="150"/>
      <c r="K2" s="150"/>
      <c r="L2" s="155"/>
    </row>
    <row r="3" spans="1:13" s="440" customFormat="1" ht="16.5" thickBot="1" x14ac:dyDescent="0.3">
      <c r="A3" s="161"/>
      <c r="B3" s="559"/>
      <c r="C3" s="578"/>
      <c r="D3" s="140" t="s">
        <v>432</v>
      </c>
      <c r="E3" s="139" t="s">
        <v>440</v>
      </c>
      <c r="F3" s="139" t="s">
        <v>433</v>
      </c>
      <c r="G3" s="139" t="s">
        <v>441</v>
      </c>
      <c r="H3" s="584"/>
      <c r="I3" s="134" t="s">
        <v>432</v>
      </c>
      <c r="J3" s="6" t="s">
        <v>440</v>
      </c>
      <c r="K3" s="6" t="s">
        <v>433</v>
      </c>
      <c r="L3" s="61" t="s">
        <v>441</v>
      </c>
    </row>
    <row r="4" spans="1:13" s="440" customFormat="1" x14ac:dyDescent="0.25">
      <c r="A4" s="441">
        <v>30000</v>
      </c>
      <c r="B4" s="586" t="s">
        <v>444</v>
      </c>
      <c r="C4" s="597"/>
      <c r="D4" s="591"/>
      <c r="E4" s="87"/>
      <c r="F4" s="87"/>
      <c r="G4" s="589"/>
      <c r="H4" s="604"/>
      <c r="I4" s="442"/>
      <c r="J4" s="443"/>
      <c r="K4" s="443"/>
      <c r="L4" s="444"/>
    </row>
    <row r="5" spans="1:13" s="448" customFormat="1" ht="63" x14ac:dyDescent="0.25">
      <c r="A5" s="445">
        <v>30035</v>
      </c>
      <c r="B5" s="560" t="s">
        <v>481</v>
      </c>
      <c r="C5" s="598" t="s">
        <v>157</v>
      </c>
      <c r="D5" s="592">
        <v>1</v>
      </c>
      <c r="E5" s="446"/>
      <c r="F5" s="446"/>
      <c r="G5" s="446"/>
      <c r="H5" s="605"/>
      <c r="I5" s="413">
        <f>D5*H5</f>
        <v>0</v>
      </c>
      <c r="J5" s="413">
        <f>E5*H5</f>
        <v>0</v>
      </c>
      <c r="K5" s="413">
        <f>F5*H5</f>
        <v>0</v>
      </c>
      <c r="L5" s="414">
        <f>G5*H5</f>
        <v>0</v>
      </c>
      <c r="M5" s="447"/>
    </row>
    <row r="6" spans="1:13" s="448" customFormat="1" x14ac:dyDescent="0.25">
      <c r="A6" s="449">
        <v>970000</v>
      </c>
      <c r="B6" s="450" t="s">
        <v>105</v>
      </c>
      <c r="C6" s="599"/>
      <c r="D6" s="593"/>
      <c r="E6" s="450"/>
      <c r="F6" s="450"/>
      <c r="G6" s="450"/>
      <c r="H6" s="606"/>
      <c r="I6" s="451"/>
      <c r="J6" s="451"/>
      <c r="K6" s="451"/>
      <c r="L6" s="452"/>
    </row>
    <row r="7" spans="1:13" s="448" customFormat="1" x14ac:dyDescent="0.25">
      <c r="A7" s="449">
        <v>971000</v>
      </c>
      <c r="B7" s="453" t="s">
        <v>106</v>
      </c>
      <c r="C7" s="600"/>
      <c r="D7" s="594"/>
      <c r="E7" s="453"/>
      <c r="F7" s="453"/>
      <c r="G7" s="453"/>
      <c r="H7" s="607"/>
      <c r="I7" s="454"/>
      <c r="J7" s="454"/>
      <c r="K7" s="455"/>
      <c r="L7" s="456"/>
    </row>
    <row r="8" spans="1:13" s="459" customFormat="1" x14ac:dyDescent="0.25">
      <c r="A8" s="457">
        <v>971010</v>
      </c>
      <c r="B8" s="560" t="s">
        <v>406</v>
      </c>
      <c r="C8" s="579" t="s">
        <v>146</v>
      </c>
      <c r="D8" s="413">
        <v>11</v>
      </c>
      <c r="E8" s="458"/>
      <c r="F8" s="458"/>
      <c r="G8" s="458"/>
      <c r="H8" s="574"/>
      <c r="I8" s="413">
        <f t="shared" ref="I8:I33" si="0">D8*H8</f>
        <v>0</v>
      </c>
      <c r="J8" s="413">
        <f t="shared" ref="J8:J33" si="1">E8*H8</f>
        <v>0</v>
      </c>
      <c r="K8" s="413">
        <f t="shared" ref="K8:K33" si="2">F8*H8</f>
        <v>0</v>
      </c>
      <c r="L8" s="414">
        <f t="shared" ref="L8:L33" si="3">G8*H8</f>
        <v>0</v>
      </c>
    </row>
    <row r="9" spans="1:13" s="459" customFormat="1" x14ac:dyDescent="0.25">
      <c r="A9" s="457">
        <v>971050</v>
      </c>
      <c r="B9" s="560" t="s">
        <v>107</v>
      </c>
      <c r="C9" s="579" t="s">
        <v>146</v>
      </c>
      <c r="D9" s="413">
        <v>4</v>
      </c>
      <c r="E9" s="458"/>
      <c r="F9" s="458"/>
      <c r="G9" s="458"/>
      <c r="H9" s="574"/>
      <c r="I9" s="413">
        <f t="shared" si="0"/>
        <v>0</v>
      </c>
      <c r="J9" s="413">
        <f t="shared" si="1"/>
        <v>0</v>
      </c>
      <c r="K9" s="413">
        <f t="shared" si="2"/>
        <v>0</v>
      </c>
      <c r="L9" s="414">
        <f t="shared" si="3"/>
        <v>0</v>
      </c>
    </row>
    <row r="10" spans="1:13" s="459" customFormat="1" x14ac:dyDescent="0.25">
      <c r="A10" s="457">
        <v>971060</v>
      </c>
      <c r="B10" s="560" t="s">
        <v>172</v>
      </c>
      <c r="C10" s="579" t="s">
        <v>145</v>
      </c>
      <c r="D10" s="413">
        <v>850</v>
      </c>
      <c r="E10" s="458"/>
      <c r="F10" s="458"/>
      <c r="G10" s="458"/>
      <c r="H10" s="574"/>
      <c r="I10" s="413">
        <f t="shared" si="0"/>
        <v>0</v>
      </c>
      <c r="J10" s="413">
        <f t="shared" si="1"/>
        <v>0</v>
      </c>
      <c r="K10" s="413">
        <f t="shared" si="2"/>
        <v>0</v>
      </c>
      <c r="L10" s="414">
        <f t="shared" si="3"/>
        <v>0</v>
      </c>
    </row>
    <row r="11" spans="1:13" s="459" customFormat="1" x14ac:dyDescent="0.25">
      <c r="A11" s="460">
        <v>972000</v>
      </c>
      <c r="B11" s="466" t="s">
        <v>173</v>
      </c>
      <c r="C11" s="573"/>
      <c r="D11" s="454"/>
      <c r="E11" s="462"/>
      <c r="F11" s="462"/>
      <c r="G11" s="462"/>
      <c r="H11" s="608"/>
      <c r="I11" s="454"/>
      <c r="J11" s="454"/>
      <c r="K11" s="455"/>
      <c r="L11" s="456"/>
    </row>
    <row r="12" spans="1:13" s="459" customFormat="1" x14ac:dyDescent="0.25">
      <c r="A12" s="463">
        <v>972010</v>
      </c>
      <c r="B12" s="587" t="s">
        <v>174</v>
      </c>
      <c r="C12" s="601" t="s">
        <v>241</v>
      </c>
      <c r="D12" s="464"/>
      <c r="E12" s="465"/>
      <c r="F12" s="465"/>
      <c r="G12" s="590">
        <v>4</v>
      </c>
      <c r="H12" s="609"/>
      <c r="I12" s="413">
        <f t="shared" si="0"/>
        <v>0</v>
      </c>
      <c r="J12" s="413">
        <f t="shared" si="1"/>
        <v>0</v>
      </c>
      <c r="K12" s="413">
        <f t="shared" si="2"/>
        <v>0</v>
      </c>
      <c r="L12" s="414">
        <f t="shared" si="3"/>
        <v>0</v>
      </c>
    </row>
    <row r="13" spans="1:13" s="459" customFormat="1" x14ac:dyDescent="0.25">
      <c r="A13" s="463">
        <v>972020</v>
      </c>
      <c r="B13" s="587" t="s">
        <v>175</v>
      </c>
      <c r="C13" s="601" t="s">
        <v>241</v>
      </c>
      <c r="D13" s="464"/>
      <c r="E13" s="465"/>
      <c r="F13" s="465"/>
      <c r="G13" s="590">
        <v>4</v>
      </c>
      <c r="H13" s="609"/>
      <c r="I13" s="413">
        <f t="shared" si="0"/>
        <v>0</v>
      </c>
      <c r="J13" s="413">
        <f t="shared" si="1"/>
        <v>0</v>
      </c>
      <c r="K13" s="413">
        <f t="shared" si="2"/>
        <v>0</v>
      </c>
      <c r="L13" s="414">
        <f t="shared" si="3"/>
        <v>0</v>
      </c>
    </row>
    <row r="14" spans="1:13" s="459" customFormat="1" x14ac:dyDescent="0.25">
      <c r="A14" s="463">
        <v>972030</v>
      </c>
      <c r="B14" s="587" t="s">
        <v>176</v>
      </c>
      <c r="C14" s="601" t="s">
        <v>146</v>
      </c>
      <c r="D14" s="464"/>
      <c r="E14" s="465"/>
      <c r="F14" s="465"/>
      <c r="G14" s="590">
        <v>7</v>
      </c>
      <c r="H14" s="609"/>
      <c r="I14" s="413">
        <f t="shared" si="0"/>
        <v>0</v>
      </c>
      <c r="J14" s="413">
        <f t="shared" si="1"/>
        <v>0</v>
      </c>
      <c r="K14" s="413">
        <f t="shared" si="2"/>
        <v>0</v>
      </c>
      <c r="L14" s="414">
        <f t="shared" si="3"/>
        <v>0</v>
      </c>
    </row>
    <row r="15" spans="1:13" s="459" customFormat="1" x14ac:dyDescent="0.25">
      <c r="A15" s="457">
        <v>972090</v>
      </c>
      <c r="B15" s="560" t="s">
        <v>177</v>
      </c>
      <c r="C15" s="579" t="s">
        <v>145</v>
      </c>
      <c r="D15" s="413">
        <v>100</v>
      </c>
      <c r="E15" s="458"/>
      <c r="F15" s="458"/>
      <c r="G15" s="458"/>
      <c r="H15" s="574"/>
      <c r="I15" s="413">
        <f t="shared" si="0"/>
        <v>0</v>
      </c>
      <c r="J15" s="413">
        <f t="shared" si="1"/>
        <v>0</v>
      </c>
      <c r="K15" s="413">
        <f t="shared" si="2"/>
        <v>0</v>
      </c>
      <c r="L15" s="414">
        <f t="shared" si="3"/>
        <v>0</v>
      </c>
    </row>
    <row r="16" spans="1:13" s="459" customFormat="1" x14ac:dyDescent="0.25">
      <c r="A16" s="457">
        <v>972100</v>
      </c>
      <c r="B16" s="560" t="s">
        <v>178</v>
      </c>
      <c r="C16" s="579" t="s">
        <v>145</v>
      </c>
      <c r="D16" s="413">
        <v>50</v>
      </c>
      <c r="E16" s="458"/>
      <c r="F16" s="458"/>
      <c r="G16" s="458"/>
      <c r="H16" s="574"/>
      <c r="I16" s="413">
        <f t="shared" si="0"/>
        <v>0</v>
      </c>
      <c r="J16" s="413">
        <f t="shared" si="1"/>
        <v>0</v>
      </c>
      <c r="K16" s="413">
        <f t="shared" si="2"/>
        <v>0</v>
      </c>
      <c r="L16" s="414">
        <f t="shared" si="3"/>
        <v>0</v>
      </c>
    </row>
    <row r="17" spans="1:12" s="459" customFormat="1" x14ac:dyDescent="0.25">
      <c r="A17" s="457">
        <v>972110</v>
      </c>
      <c r="B17" s="560" t="s">
        <v>179</v>
      </c>
      <c r="C17" s="579" t="s">
        <v>145</v>
      </c>
      <c r="D17" s="413">
        <v>3678</v>
      </c>
      <c r="E17" s="458"/>
      <c r="F17" s="458"/>
      <c r="G17" s="458">
        <v>400</v>
      </c>
      <c r="H17" s="574"/>
      <c r="I17" s="413">
        <f t="shared" si="0"/>
        <v>0</v>
      </c>
      <c r="J17" s="413">
        <f t="shared" si="1"/>
        <v>0</v>
      </c>
      <c r="K17" s="413">
        <f t="shared" si="2"/>
        <v>0</v>
      </c>
      <c r="L17" s="414">
        <f t="shared" si="3"/>
        <v>0</v>
      </c>
    </row>
    <row r="18" spans="1:12" s="459" customFormat="1" x14ac:dyDescent="0.25">
      <c r="A18" s="457">
        <v>972130</v>
      </c>
      <c r="B18" s="560" t="s">
        <v>180</v>
      </c>
      <c r="C18" s="579" t="s">
        <v>146</v>
      </c>
      <c r="D18" s="413">
        <v>76</v>
      </c>
      <c r="E18" s="458"/>
      <c r="F18" s="458"/>
      <c r="G18" s="458">
        <v>42</v>
      </c>
      <c r="H18" s="574"/>
      <c r="I18" s="413">
        <f t="shared" si="0"/>
        <v>0</v>
      </c>
      <c r="J18" s="413">
        <f t="shared" si="1"/>
        <v>0</v>
      </c>
      <c r="K18" s="413">
        <f t="shared" si="2"/>
        <v>0</v>
      </c>
      <c r="L18" s="414">
        <f t="shared" si="3"/>
        <v>0</v>
      </c>
    </row>
    <row r="19" spans="1:12" s="459" customFormat="1" ht="31.5" x14ac:dyDescent="0.25">
      <c r="A19" s="457">
        <v>972140</v>
      </c>
      <c r="B19" s="560" t="s">
        <v>181</v>
      </c>
      <c r="C19" s="579" t="s">
        <v>146</v>
      </c>
      <c r="D19" s="413">
        <v>8</v>
      </c>
      <c r="E19" s="458"/>
      <c r="F19" s="458"/>
      <c r="G19" s="458">
        <v>2</v>
      </c>
      <c r="H19" s="574"/>
      <c r="I19" s="413">
        <f t="shared" si="0"/>
        <v>0</v>
      </c>
      <c r="J19" s="413">
        <f t="shared" si="1"/>
        <v>0</v>
      </c>
      <c r="K19" s="413">
        <f t="shared" si="2"/>
        <v>0</v>
      </c>
      <c r="L19" s="414">
        <f t="shared" si="3"/>
        <v>0</v>
      </c>
    </row>
    <row r="20" spans="1:12" s="459" customFormat="1" x14ac:dyDescent="0.25">
      <c r="A20" s="460">
        <v>973000</v>
      </c>
      <c r="B20" s="462" t="s">
        <v>182</v>
      </c>
      <c r="C20" s="573"/>
      <c r="D20" s="595"/>
      <c r="E20" s="466"/>
      <c r="F20" s="466"/>
      <c r="G20" s="466"/>
      <c r="H20" s="575"/>
      <c r="I20" s="454"/>
      <c r="J20" s="454"/>
      <c r="K20" s="455"/>
      <c r="L20" s="456"/>
    </row>
    <row r="21" spans="1:12" s="459" customFormat="1" x14ac:dyDescent="0.25">
      <c r="A21" s="457">
        <v>973010</v>
      </c>
      <c r="B21" s="560" t="s">
        <v>183</v>
      </c>
      <c r="C21" s="579" t="s">
        <v>146</v>
      </c>
      <c r="D21" s="413">
        <v>1</v>
      </c>
      <c r="E21" s="458"/>
      <c r="F21" s="458"/>
      <c r="G21" s="458"/>
      <c r="H21" s="574"/>
      <c r="I21" s="413">
        <f t="shared" si="0"/>
        <v>0</v>
      </c>
      <c r="J21" s="413">
        <f t="shared" si="1"/>
        <v>0</v>
      </c>
      <c r="K21" s="413">
        <f t="shared" si="2"/>
        <v>0</v>
      </c>
      <c r="L21" s="414">
        <f t="shared" si="3"/>
        <v>0</v>
      </c>
    </row>
    <row r="22" spans="1:12" s="459" customFormat="1" x14ac:dyDescent="0.25">
      <c r="A22" s="457">
        <v>973020</v>
      </c>
      <c r="B22" s="560" t="s">
        <v>262</v>
      </c>
      <c r="C22" s="579" t="s">
        <v>146</v>
      </c>
      <c r="D22" s="413">
        <v>2</v>
      </c>
      <c r="E22" s="458"/>
      <c r="F22" s="458"/>
      <c r="G22" s="458"/>
      <c r="H22" s="574"/>
      <c r="I22" s="413">
        <f t="shared" si="0"/>
        <v>0</v>
      </c>
      <c r="J22" s="413">
        <f t="shared" si="1"/>
        <v>0</v>
      </c>
      <c r="K22" s="413">
        <f t="shared" si="2"/>
        <v>0</v>
      </c>
      <c r="L22" s="414">
        <f t="shared" si="3"/>
        <v>0</v>
      </c>
    </row>
    <row r="23" spans="1:12" s="459" customFormat="1" x14ac:dyDescent="0.25">
      <c r="A23" s="457">
        <v>973030</v>
      </c>
      <c r="B23" s="560" t="s">
        <v>184</v>
      </c>
      <c r="C23" s="579" t="s">
        <v>146</v>
      </c>
      <c r="D23" s="413">
        <v>8</v>
      </c>
      <c r="E23" s="458"/>
      <c r="F23" s="458"/>
      <c r="G23" s="458">
        <v>7</v>
      </c>
      <c r="H23" s="574"/>
      <c r="I23" s="413">
        <f t="shared" si="0"/>
        <v>0</v>
      </c>
      <c r="J23" s="413">
        <f t="shared" si="1"/>
        <v>0</v>
      </c>
      <c r="K23" s="413">
        <f t="shared" si="2"/>
        <v>0</v>
      </c>
      <c r="L23" s="414">
        <f t="shared" si="3"/>
        <v>0</v>
      </c>
    </row>
    <row r="24" spans="1:12" s="459" customFormat="1" x14ac:dyDescent="0.25">
      <c r="A24" s="460">
        <v>974000</v>
      </c>
      <c r="B24" s="462" t="s">
        <v>263</v>
      </c>
      <c r="C24" s="573"/>
      <c r="D24" s="454"/>
      <c r="E24" s="462"/>
      <c r="F24" s="462"/>
      <c r="G24" s="462"/>
      <c r="H24" s="575"/>
      <c r="I24" s="454"/>
      <c r="J24" s="454"/>
      <c r="K24" s="455"/>
      <c r="L24" s="456"/>
    </row>
    <row r="25" spans="1:12" s="459" customFormat="1" x14ac:dyDescent="0.25">
      <c r="A25" s="457">
        <v>974010</v>
      </c>
      <c r="B25" s="560" t="s">
        <v>185</v>
      </c>
      <c r="C25" s="579" t="s">
        <v>146</v>
      </c>
      <c r="D25" s="413">
        <v>7</v>
      </c>
      <c r="E25" s="458"/>
      <c r="F25" s="458"/>
      <c r="G25" s="458"/>
      <c r="H25" s="574"/>
      <c r="I25" s="413">
        <f t="shared" si="0"/>
        <v>0</v>
      </c>
      <c r="J25" s="413">
        <f t="shared" si="1"/>
        <v>0</v>
      </c>
      <c r="K25" s="413">
        <f t="shared" si="2"/>
        <v>0</v>
      </c>
      <c r="L25" s="414">
        <f t="shared" si="3"/>
        <v>0</v>
      </c>
    </row>
    <row r="26" spans="1:12" s="459" customFormat="1" x14ac:dyDescent="0.25">
      <c r="A26" s="457">
        <v>974020</v>
      </c>
      <c r="B26" s="560" t="s">
        <v>186</v>
      </c>
      <c r="C26" s="579" t="s">
        <v>264</v>
      </c>
      <c r="D26" s="413">
        <v>2</v>
      </c>
      <c r="E26" s="458"/>
      <c r="F26" s="458"/>
      <c r="G26" s="458"/>
      <c r="H26" s="574"/>
      <c r="I26" s="413">
        <f t="shared" si="0"/>
        <v>0</v>
      </c>
      <c r="J26" s="413">
        <f t="shared" si="1"/>
        <v>0</v>
      </c>
      <c r="K26" s="413">
        <f t="shared" si="2"/>
        <v>0</v>
      </c>
      <c r="L26" s="414">
        <f t="shared" si="3"/>
        <v>0</v>
      </c>
    </row>
    <row r="27" spans="1:12" s="459" customFormat="1" x14ac:dyDescent="0.25">
      <c r="A27" s="457">
        <v>974030</v>
      </c>
      <c r="B27" s="560" t="s">
        <v>187</v>
      </c>
      <c r="C27" s="579" t="s">
        <v>64</v>
      </c>
      <c r="D27" s="413">
        <v>16</v>
      </c>
      <c r="E27" s="458"/>
      <c r="F27" s="458"/>
      <c r="G27" s="458">
        <v>14</v>
      </c>
      <c r="H27" s="574"/>
      <c r="I27" s="413">
        <f t="shared" si="0"/>
        <v>0</v>
      </c>
      <c r="J27" s="413">
        <f t="shared" si="1"/>
        <v>0</v>
      </c>
      <c r="K27" s="413">
        <f t="shared" si="2"/>
        <v>0</v>
      </c>
      <c r="L27" s="414">
        <f t="shared" si="3"/>
        <v>0</v>
      </c>
    </row>
    <row r="28" spans="1:12" s="459" customFormat="1" x14ac:dyDescent="0.25">
      <c r="A28" s="457">
        <v>974060</v>
      </c>
      <c r="B28" s="560" t="s">
        <v>188</v>
      </c>
      <c r="C28" s="579" t="s">
        <v>64</v>
      </c>
      <c r="D28" s="413">
        <v>7</v>
      </c>
      <c r="E28" s="458"/>
      <c r="F28" s="458"/>
      <c r="G28" s="458"/>
      <c r="H28" s="574"/>
      <c r="I28" s="413">
        <f t="shared" si="0"/>
        <v>0</v>
      </c>
      <c r="J28" s="413">
        <f t="shared" si="1"/>
        <v>0</v>
      </c>
      <c r="K28" s="413">
        <f t="shared" si="2"/>
        <v>0</v>
      </c>
      <c r="L28" s="414">
        <f t="shared" si="3"/>
        <v>0</v>
      </c>
    </row>
    <row r="29" spans="1:12" s="459" customFormat="1" x14ac:dyDescent="0.25">
      <c r="A29" s="445">
        <v>974070</v>
      </c>
      <c r="B29" s="560" t="s">
        <v>442</v>
      </c>
      <c r="C29" s="598" t="s">
        <v>64</v>
      </c>
      <c r="D29" s="592">
        <v>1</v>
      </c>
      <c r="E29" s="458"/>
      <c r="F29" s="458"/>
      <c r="G29" s="458"/>
      <c r="H29" s="574"/>
      <c r="I29" s="413">
        <f t="shared" si="0"/>
        <v>0</v>
      </c>
      <c r="J29" s="413">
        <f t="shared" si="1"/>
        <v>0</v>
      </c>
      <c r="K29" s="413">
        <f t="shared" si="2"/>
        <v>0</v>
      </c>
      <c r="L29" s="414">
        <f t="shared" si="3"/>
        <v>0</v>
      </c>
    </row>
    <row r="30" spans="1:12" s="459" customFormat="1" x14ac:dyDescent="0.25">
      <c r="A30" s="457">
        <v>974180</v>
      </c>
      <c r="B30" s="560" t="s">
        <v>190</v>
      </c>
      <c r="C30" s="579" t="s">
        <v>191</v>
      </c>
      <c r="D30" s="413">
        <v>16</v>
      </c>
      <c r="E30" s="458"/>
      <c r="F30" s="458"/>
      <c r="G30" s="458">
        <v>8</v>
      </c>
      <c r="H30" s="574"/>
      <c r="I30" s="413">
        <f t="shared" si="0"/>
        <v>0</v>
      </c>
      <c r="J30" s="413">
        <f t="shared" si="1"/>
        <v>0</v>
      </c>
      <c r="K30" s="413">
        <f t="shared" si="2"/>
        <v>0</v>
      </c>
      <c r="L30" s="414">
        <f t="shared" si="3"/>
        <v>0</v>
      </c>
    </row>
    <row r="31" spans="1:12" s="459" customFormat="1" x14ac:dyDescent="0.25">
      <c r="A31" s="445">
        <v>975000</v>
      </c>
      <c r="B31" s="588" t="s">
        <v>99</v>
      </c>
      <c r="C31" s="602"/>
      <c r="D31" s="596"/>
      <c r="E31" s="468"/>
      <c r="F31" s="468"/>
      <c r="G31" s="468"/>
      <c r="H31" s="610"/>
      <c r="I31" s="454"/>
      <c r="J31" s="454"/>
      <c r="K31" s="455"/>
      <c r="L31" s="456"/>
    </row>
    <row r="32" spans="1:12" s="459" customFormat="1" x14ac:dyDescent="0.25">
      <c r="A32" s="445">
        <v>975020</v>
      </c>
      <c r="B32" s="560" t="s">
        <v>443</v>
      </c>
      <c r="C32" s="598" t="s">
        <v>145</v>
      </c>
      <c r="D32" s="592">
        <v>310</v>
      </c>
      <c r="E32" s="469"/>
      <c r="F32" s="469"/>
      <c r="G32" s="469"/>
      <c r="H32" s="611"/>
      <c r="I32" s="413">
        <f t="shared" si="0"/>
        <v>0</v>
      </c>
      <c r="J32" s="413">
        <f t="shared" si="1"/>
        <v>0</v>
      </c>
      <c r="K32" s="413">
        <f t="shared" si="2"/>
        <v>0</v>
      </c>
      <c r="L32" s="414">
        <f t="shared" si="3"/>
        <v>0</v>
      </c>
    </row>
    <row r="33" spans="1:12" s="459" customFormat="1" ht="32.25" thickBot="1" x14ac:dyDescent="0.3">
      <c r="A33" s="445">
        <v>975030</v>
      </c>
      <c r="B33" s="560" t="s">
        <v>114</v>
      </c>
      <c r="C33" s="603" t="s">
        <v>146</v>
      </c>
      <c r="D33" s="592">
        <v>1</v>
      </c>
      <c r="E33" s="469"/>
      <c r="F33" s="469"/>
      <c r="G33" s="469"/>
      <c r="H33" s="576"/>
      <c r="I33" s="413">
        <f t="shared" si="0"/>
        <v>0</v>
      </c>
      <c r="J33" s="413">
        <f t="shared" si="1"/>
        <v>0</v>
      </c>
      <c r="K33" s="413">
        <f t="shared" si="2"/>
        <v>0</v>
      </c>
      <c r="L33" s="414">
        <f t="shared" si="3"/>
        <v>0</v>
      </c>
    </row>
    <row r="34" spans="1:12" s="480" customFormat="1" ht="17.25" thickTop="1" thickBot="1" x14ac:dyDescent="0.3">
      <c r="A34" s="470" t="s">
        <v>382</v>
      </c>
      <c r="B34" s="471"/>
      <c r="C34" s="471"/>
      <c r="D34" s="471"/>
      <c r="E34" s="472"/>
      <c r="F34" s="472"/>
      <c r="G34" s="472"/>
      <c r="H34" s="627"/>
      <c r="I34" s="628">
        <f>SUM(I4:I33)</f>
        <v>0</v>
      </c>
      <c r="J34" s="242">
        <f>SUM(J4:J33)</f>
        <v>0</v>
      </c>
      <c r="K34" s="242">
        <f>SUM(K4:K33)</f>
        <v>0</v>
      </c>
      <c r="L34" s="243">
        <f>SUM(L4:L33)</f>
        <v>0</v>
      </c>
    </row>
    <row r="35" spans="1:12" s="473" customFormat="1" x14ac:dyDescent="0.25">
      <c r="A35" s="474"/>
      <c r="B35" s="474"/>
      <c r="C35" s="474"/>
      <c r="D35" s="474"/>
      <c r="E35" s="474"/>
      <c r="F35" s="474"/>
      <c r="G35" s="474"/>
      <c r="H35" s="474"/>
      <c r="I35" s="475"/>
      <c r="J35" s="475"/>
      <c r="K35" s="475"/>
      <c r="L35" s="475"/>
    </row>
    <row r="36" spans="1:12" s="473" customFormat="1" x14ac:dyDescent="0.25">
      <c r="A36" s="474"/>
      <c r="B36" s="474"/>
      <c r="C36" s="474"/>
      <c r="D36" s="474"/>
      <c r="E36" s="474"/>
      <c r="F36" s="474"/>
      <c r="G36" s="474"/>
      <c r="H36" s="474"/>
      <c r="I36" s="475"/>
      <c r="J36" s="475"/>
      <c r="K36" s="475"/>
      <c r="L36" s="475"/>
    </row>
    <row r="37" spans="1:12" s="473" customFormat="1" x14ac:dyDescent="0.25">
      <c r="A37" s="474"/>
      <c r="B37" s="474"/>
      <c r="C37" s="474"/>
      <c r="D37" s="474"/>
      <c r="E37" s="474"/>
      <c r="F37" s="474"/>
      <c r="G37" s="474"/>
      <c r="H37" s="474"/>
      <c r="I37" s="475"/>
      <c r="J37" s="475"/>
      <c r="K37" s="475"/>
      <c r="L37" s="475"/>
    </row>
    <row r="38" spans="1:12" s="473" customFormat="1" x14ac:dyDescent="0.25">
      <c r="A38" s="474"/>
      <c r="B38" s="474"/>
      <c r="C38" s="474"/>
      <c r="D38" s="474"/>
      <c r="E38" s="474"/>
      <c r="F38" s="474"/>
      <c r="G38" s="474"/>
      <c r="H38" s="474"/>
      <c r="I38" s="475"/>
      <c r="J38" s="475"/>
      <c r="K38" s="475"/>
      <c r="L38" s="475"/>
    </row>
    <row r="39" spans="1:12" s="473" customFormat="1" x14ac:dyDescent="0.25">
      <c r="A39" s="474"/>
      <c r="B39" s="474"/>
      <c r="C39" s="474"/>
      <c r="D39" s="474"/>
      <c r="E39" s="474"/>
      <c r="F39" s="474"/>
      <c r="G39" s="474"/>
      <c r="H39" s="474"/>
      <c r="I39" s="475"/>
      <c r="J39" s="475"/>
      <c r="K39" s="475"/>
      <c r="L39" s="475"/>
    </row>
    <row r="40" spans="1:12" s="473" customFormat="1" x14ac:dyDescent="0.25">
      <c r="A40" s="474"/>
      <c r="B40" s="474"/>
      <c r="C40" s="474"/>
      <c r="D40" s="474"/>
      <c r="E40" s="474"/>
      <c r="F40" s="474"/>
      <c r="G40" s="474"/>
      <c r="H40" s="474"/>
      <c r="I40" s="475"/>
      <c r="J40" s="475"/>
      <c r="K40" s="475"/>
      <c r="L40" s="475"/>
    </row>
    <row r="41" spans="1:12" s="473" customFormat="1" x14ac:dyDescent="0.25">
      <c r="A41" s="474"/>
      <c r="B41" s="474"/>
      <c r="C41" s="474"/>
      <c r="D41" s="474"/>
      <c r="E41" s="474"/>
      <c r="F41" s="474"/>
      <c r="G41" s="474"/>
      <c r="H41" s="474"/>
      <c r="I41" s="475"/>
      <c r="J41" s="475"/>
      <c r="K41" s="475"/>
      <c r="L41" s="475"/>
    </row>
    <row r="42" spans="1:12" s="473" customFormat="1" x14ac:dyDescent="0.25">
      <c r="A42" s="474"/>
      <c r="B42" s="474"/>
      <c r="C42" s="474"/>
      <c r="D42" s="474"/>
      <c r="E42" s="474"/>
      <c r="F42" s="474"/>
      <c r="G42" s="474"/>
      <c r="H42" s="474"/>
      <c r="I42" s="475"/>
      <c r="J42" s="475"/>
      <c r="K42" s="475"/>
      <c r="L42" s="475"/>
    </row>
    <row r="43" spans="1:12" s="473" customFormat="1" x14ac:dyDescent="0.25">
      <c r="A43" s="474"/>
      <c r="B43" s="474"/>
      <c r="C43" s="474"/>
      <c r="D43" s="474"/>
      <c r="E43" s="474"/>
      <c r="F43" s="474"/>
      <c r="G43" s="474"/>
      <c r="H43" s="474"/>
      <c r="I43" s="475"/>
      <c r="J43" s="475"/>
      <c r="K43" s="475"/>
      <c r="L43" s="475"/>
    </row>
    <row r="46" spans="1:12" x14ac:dyDescent="0.25">
      <c r="A46" s="476"/>
    </row>
  </sheetData>
  <mergeCells count="8">
    <mergeCell ref="B1:L1"/>
    <mergeCell ref="I2:L2"/>
    <mergeCell ref="A34:H34"/>
    <mergeCell ref="D2:G2"/>
    <mergeCell ref="A2:A3"/>
    <mergeCell ref="B2:B3"/>
    <mergeCell ref="C2:C3"/>
    <mergeCell ref="H2:H3"/>
  </mergeCells>
  <phoneticPr fontId="23" type="noConversion"/>
  <printOptions gridLines="1"/>
  <pageMargins left="0.82677165354330717" right="0.39370078740157483" top="0.62992125984251968" bottom="0.62992125984251968" header="0.39370078740157483" footer="0.39370078740157483"/>
  <pageSetup paperSize="8" scale="60" orientation="landscape" r:id="rId1"/>
  <headerFooter alignWithMargins="0">
    <oddHeader>&amp;C&amp;14Térvilágítás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0"/>
  <sheetViews>
    <sheetView view="pageBreakPreview" zoomScale="80" zoomScaleNormal="120" zoomScaleSheetLayoutView="80" workbookViewId="0">
      <selection activeCell="A20" sqref="A20:H20"/>
    </sheetView>
  </sheetViews>
  <sheetFormatPr defaultColWidth="9.140625" defaultRowHeight="15.75" x14ac:dyDescent="0.25"/>
  <cols>
    <col min="1" max="1" width="16.7109375" style="479" customWidth="1"/>
    <col min="2" max="2" width="56.140625" style="477" customWidth="1"/>
    <col min="3" max="3" width="14.28515625" style="478" customWidth="1"/>
    <col min="4" max="7" width="16.5703125" style="439" customWidth="1"/>
    <col min="8" max="8" width="13.5703125" style="439" customWidth="1"/>
    <col min="9" max="9" width="15.85546875" style="439" bestFit="1" customWidth="1"/>
    <col min="10" max="11" width="15.85546875" style="439" customWidth="1"/>
    <col min="12" max="12" width="16" style="439" customWidth="1"/>
    <col min="13" max="13" width="5" style="439" customWidth="1"/>
    <col min="14" max="16384" width="9.140625" style="439"/>
  </cols>
  <sheetData>
    <row r="1" spans="1:12" ht="17.25" customHeight="1" thickBot="1" x14ac:dyDescent="0.3">
      <c r="A1" s="59" t="s">
        <v>403</v>
      </c>
      <c r="B1" s="175" t="s">
        <v>423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s="440" customFormat="1" ht="31.5" customHeight="1" thickBot="1" x14ac:dyDescent="0.3">
      <c r="A2" s="160" t="s">
        <v>269</v>
      </c>
      <c r="B2" s="214" t="s">
        <v>6</v>
      </c>
      <c r="C2" s="577" t="s">
        <v>7</v>
      </c>
      <c r="D2" s="159" t="s">
        <v>270</v>
      </c>
      <c r="E2" s="159"/>
      <c r="F2" s="159"/>
      <c r="G2" s="159"/>
      <c r="H2" s="583" t="s">
        <v>398</v>
      </c>
      <c r="I2" s="212" t="s">
        <v>487</v>
      </c>
      <c r="J2" s="212"/>
      <c r="K2" s="212"/>
      <c r="L2" s="213"/>
    </row>
    <row r="3" spans="1:12" s="440" customFormat="1" ht="16.5" thickBot="1" x14ac:dyDescent="0.3">
      <c r="A3" s="161"/>
      <c r="B3" s="559"/>
      <c r="C3" s="578"/>
      <c r="D3" s="133" t="s">
        <v>432</v>
      </c>
      <c r="E3" s="132" t="s">
        <v>440</v>
      </c>
      <c r="F3" s="6" t="s">
        <v>433</v>
      </c>
      <c r="G3" s="132" t="s">
        <v>441</v>
      </c>
      <c r="H3" s="584"/>
      <c r="I3" s="133" t="s">
        <v>432</v>
      </c>
      <c r="J3" s="132" t="s">
        <v>440</v>
      </c>
      <c r="K3" s="6" t="s">
        <v>433</v>
      </c>
      <c r="L3" s="61" t="s">
        <v>441</v>
      </c>
    </row>
    <row r="4" spans="1:12" s="448" customFormat="1" x14ac:dyDescent="0.25">
      <c r="A4" s="481">
        <v>970000</v>
      </c>
      <c r="B4" s="581" t="s">
        <v>105</v>
      </c>
      <c r="C4" s="585"/>
      <c r="D4" s="483"/>
      <c r="E4" s="482"/>
      <c r="F4" s="482"/>
      <c r="G4" s="581"/>
      <c r="H4" s="585"/>
      <c r="I4" s="483"/>
      <c r="J4" s="483"/>
      <c r="K4" s="484"/>
      <c r="L4" s="485"/>
    </row>
    <row r="5" spans="1:12" s="459" customFormat="1" x14ac:dyDescent="0.25">
      <c r="A5" s="460">
        <v>972000</v>
      </c>
      <c r="B5" s="462" t="s">
        <v>173</v>
      </c>
      <c r="C5" s="573"/>
      <c r="D5" s="454"/>
      <c r="E5" s="461"/>
      <c r="F5" s="461"/>
      <c r="G5" s="462"/>
      <c r="H5" s="573"/>
      <c r="I5" s="454"/>
      <c r="J5" s="454"/>
      <c r="K5" s="455"/>
      <c r="L5" s="456"/>
    </row>
    <row r="6" spans="1:12" s="459" customFormat="1" x14ac:dyDescent="0.25">
      <c r="A6" s="457">
        <v>972102</v>
      </c>
      <c r="B6" s="560" t="s">
        <v>265</v>
      </c>
      <c r="C6" s="579" t="s">
        <v>145</v>
      </c>
      <c r="D6" s="413"/>
      <c r="E6" s="412"/>
      <c r="F6" s="412">
        <v>150</v>
      </c>
      <c r="G6" s="458"/>
      <c r="H6" s="574"/>
      <c r="I6" s="413">
        <f>D6*H6</f>
        <v>0</v>
      </c>
      <c r="J6" s="413">
        <f>E6*H6</f>
        <v>0</v>
      </c>
      <c r="K6" s="413">
        <f>F6*H6</f>
        <v>0</v>
      </c>
      <c r="L6" s="413">
        <f>G6*H6</f>
        <v>0</v>
      </c>
    </row>
    <row r="7" spans="1:12" s="459" customFormat="1" x14ac:dyDescent="0.25">
      <c r="A7" s="457">
        <v>972110</v>
      </c>
      <c r="B7" s="560" t="s">
        <v>179</v>
      </c>
      <c r="C7" s="579" t="s">
        <v>145</v>
      </c>
      <c r="D7" s="413"/>
      <c r="E7" s="412"/>
      <c r="F7" s="412">
        <v>600</v>
      </c>
      <c r="G7" s="458"/>
      <c r="H7" s="574"/>
      <c r="I7" s="413">
        <f t="shared" ref="I7:I19" si="0">D7*H7</f>
        <v>0</v>
      </c>
      <c r="J7" s="413">
        <f t="shared" ref="J7:J19" si="1">E7*H7</f>
        <v>0</v>
      </c>
      <c r="K7" s="413">
        <f t="shared" ref="K7:K19" si="2">F7*H7</f>
        <v>0</v>
      </c>
      <c r="L7" s="413">
        <f t="shared" ref="L7:L19" si="3">G7*H7</f>
        <v>0</v>
      </c>
    </row>
    <row r="8" spans="1:12" s="459" customFormat="1" x14ac:dyDescent="0.25">
      <c r="A8" s="457">
        <v>972120</v>
      </c>
      <c r="B8" s="560" t="s">
        <v>266</v>
      </c>
      <c r="C8" s="579" t="s">
        <v>145</v>
      </c>
      <c r="D8" s="413"/>
      <c r="E8" s="412"/>
      <c r="F8" s="412">
        <v>100</v>
      </c>
      <c r="G8" s="458"/>
      <c r="H8" s="574"/>
      <c r="I8" s="413">
        <f t="shared" si="0"/>
        <v>0</v>
      </c>
      <c r="J8" s="413">
        <f t="shared" si="1"/>
        <v>0</v>
      </c>
      <c r="K8" s="413">
        <f t="shared" si="2"/>
        <v>0</v>
      </c>
      <c r="L8" s="413">
        <f t="shared" si="3"/>
        <v>0</v>
      </c>
    </row>
    <row r="9" spans="1:12" s="459" customFormat="1" x14ac:dyDescent="0.25">
      <c r="A9" s="457">
        <v>972130</v>
      </c>
      <c r="B9" s="560" t="s">
        <v>180</v>
      </c>
      <c r="C9" s="579" t="s">
        <v>146</v>
      </c>
      <c r="D9" s="413"/>
      <c r="E9" s="412"/>
      <c r="F9" s="412">
        <v>38</v>
      </c>
      <c r="G9" s="458"/>
      <c r="H9" s="574"/>
      <c r="I9" s="413">
        <f t="shared" si="0"/>
        <v>0</v>
      </c>
      <c r="J9" s="413">
        <f t="shared" si="1"/>
        <v>0</v>
      </c>
      <c r="K9" s="413">
        <f t="shared" si="2"/>
        <v>0</v>
      </c>
      <c r="L9" s="413">
        <f t="shared" si="3"/>
        <v>0</v>
      </c>
    </row>
    <row r="10" spans="1:12" s="459" customFormat="1" ht="12" customHeight="1" x14ac:dyDescent="0.25">
      <c r="A10" s="457">
        <v>972140</v>
      </c>
      <c r="B10" s="560" t="s">
        <v>181</v>
      </c>
      <c r="C10" s="579" t="s">
        <v>146</v>
      </c>
      <c r="D10" s="413"/>
      <c r="E10" s="412"/>
      <c r="F10" s="412">
        <v>1</v>
      </c>
      <c r="G10" s="458"/>
      <c r="H10" s="574"/>
      <c r="I10" s="413">
        <f t="shared" si="0"/>
        <v>0</v>
      </c>
      <c r="J10" s="413">
        <f t="shared" si="1"/>
        <v>0</v>
      </c>
      <c r="K10" s="413">
        <f t="shared" si="2"/>
        <v>0</v>
      </c>
      <c r="L10" s="413">
        <f t="shared" si="3"/>
        <v>0</v>
      </c>
    </row>
    <row r="11" spans="1:12" s="459" customFormat="1" x14ac:dyDescent="0.25">
      <c r="A11" s="460">
        <v>973000</v>
      </c>
      <c r="B11" s="462" t="s">
        <v>182</v>
      </c>
      <c r="C11" s="573"/>
      <c r="D11" s="454"/>
      <c r="E11" s="461"/>
      <c r="F11" s="461"/>
      <c r="G11" s="462"/>
      <c r="H11" s="575"/>
      <c r="I11" s="564"/>
      <c r="J11" s="467"/>
      <c r="K11" s="467"/>
      <c r="L11" s="467"/>
    </row>
    <row r="12" spans="1:12" s="459" customFormat="1" x14ac:dyDescent="0.25">
      <c r="A12" s="457">
        <v>973030</v>
      </c>
      <c r="B12" s="560" t="s">
        <v>184</v>
      </c>
      <c r="C12" s="579" t="s">
        <v>146</v>
      </c>
      <c r="D12" s="413"/>
      <c r="E12" s="412"/>
      <c r="F12" s="412">
        <v>1</v>
      </c>
      <c r="G12" s="458"/>
      <c r="H12" s="574"/>
      <c r="I12" s="413">
        <f t="shared" si="0"/>
        <v>0</v>
      </c>
      <c r="J12" s="413">
        <f t="shared" si="1"/>
        <v>0</v>
      </c>
      <c r="K12" s="413">
        <f t="shared" si="2"/>
        <v>0</v>
      </c>
      <c r="L12" s="413">
        <f t="shared" si="3"/>
        <v>0</v>
      </c>
    </row>
    <row r="13" spans="1:12" s="459" customFormat="1" x14ac:dyDescent="0.25">
      <c r="A13" s="457">
        <v>973040</v>
      </c>
      <c r="B13" s="560" t="s">
        <v>267</v>
      </c>
      <c r="C13" s="579" t="s">
        <v>146</v>
      </c>
      <c r="D13" s="413"/>
      <c r="E13" s="412"/>
      <c r="F13" s="412">
        <v>1</v>
      </c>
      <c r="G13" s="458"/>
      <c r="H13" s="574"/>
      <c r="I13" s="413">
        <f t="shared" si="0"/>
        <v>0</v>
      </c>
      <c r="J13" s="413">
        <f t="shared" si="1"/>
        <v>0</v>
      </c>
      <c r="K13" s="413">
        <f t="shared" si="2"/>
        <v>0</v>
      </c>
      <c r="L13" s="413">
        <f t="shared" si="3"/>
        <v>0</v>
      </c>
    </row>
    <row r="14" spans="1:12" s="459" customFormat="1" x14ac:dyDescent="0.25">
      <c r="A14" s="460">
        <v>974000</v>
      </c>
      <c r="B14" s="462" t="s">
        <v>263</v>
      </c>
      <c r="C14" s="573"/>
      <c r="D14" s="454"/>
      <c r="E14" s="461"/>
      <c r="F14" s="461"/>
      <c r="G14" s="462"/>
      <c r="H14" s="575"/>
      <c r="I14" s="564"/>
      <c r="J14" s="467"/>
      <c r="K14" s="467"/>
      <c r="L14" s="467"/>
    </row>
    <row r="15" spans="1:12" s="459" customFormat="1" x14ac:dyDescent="0.25">
      <c r="A15" s="457">
        <v>974100</v>
      </c>
      <c r="B15" s="560" t="s">
        <v>268</v>
      </c>
      <c r="C15" s="579" t="s">
        <v>64</v>
      </c>
      <c r="D15" s="413"/>
      <c r="E15" s="412"/>
      <c r="F15" s="412">
        <v>6</v>
      </c>
      <c r="G15" s="458"/>
      <c r="H15" s="574"/>
      <c r="I15" s="413">
        <f t="shared" si="0"/>
        <v>0</v>
      </c>
      <c r="J15" s="413">
        <f t="shared" si="1"/>
        <v>0</v>
      </c>
      <c r="K15" s="413">
        <f t="shared" si="2"/>
        <v>0</v>
      </c>
      <c r="L15" s="413">
        <f t="shared" si="3"/>
        <v>0</v>
      </c>
    </row>
    <row r="16" spans="1:12" s="459" customFormat="1" x14ac:dyDescent="0.25">
      <c r="A16" s="457">
        <v>974170</v>
      </c>
      <c r="B16" s="560" t="s">
        <v>189</v>
      </c>
      <c r="C16" s="579" t="s">
        <v>64</v>
      </c>
      <c r="D16" s="413"/>
      <c r="E16" s="412"/>
      <c r="F16" s="412">
        <v>8</v>
      </c>
      <c r="G16" s="458"/>
      <c r="H16" s="574"/>
      <c r="I16" s="413">
        <f t="shared" si="0"/>
        <v>0</v>
      </c>
      <c r="J16" s="413">
        <f t="shared" si="1"/>
        <v>0</v>
      </c>
      <c r="K16" s="413">
        <f t="shared" si="2"/>
        <v>0</v>
      </c>
      <c r="L16" s="413">
        <f t="shared" si="3"/>
        <v>0</v>
      </c>
    </row>
    <row r="17" spans="1:12" s="459" customFormat="1" x14ac:dyDescent="0.25">
      <c r="A17" s="457">
        <v>974180</v>
      </c>
      <c r="B17" s="560" t="s">
        <v>190</v>
      </c>
      <c r="C17" s="579" t="s">
        <v>191</v>
      </c>
      <c r="D17" s="413"/>
      <c r="E17" s="412"/>
      <c r="F17" s="412">
        <v>8</v>
      </c>
      <c r="G17" s="458"/>
      <c r="H17" s="574"/>
      <c r="I17" s="413">
        <f t="shared" si="0"/>
        <v>0</v>
      </c>
      <c r="J17" s="413">
        <f t="shared" si="1"/>
        <v>0</v>
      </c>
      <c r="K17" s="413">
        <f t="shared" si="2"/>
        <v>0</v>
      </c>
      <c r="L17" s="413">
        <f t="shared" si="3"/>
        <v>0</v>
      </c>
    </row>
    <row r="18" spans="1:12" s="459" customFormat="1" x14ac:dyDescent="0.25">
      <c r="A18" s="460">
        <v>975000</v>
      </c>
      <c r="B18" s="462" t="s">
        <v>99</v>
      </c>
      <c r="C18" s="573"/>
      <c r="D18" s="454"/>
      <c r="E18" s="461"/>
      <c r="F18" s="461"/>
      <c r="G18" s="462"/>
      <c r="H18" s="575"/>
      <c r="I18" s="564"/>
      <c r="J18" s="467"/>
      <c r="K18" s="467"/>
      <c r="L18" s="467"/>
    </row>
    <row r="19" spans="1:12" s="459" customFormat="1" ht="32.25" thickBot="1" x14ac:dyDescent="0.3">
      <c r="A19" s="486">
        <v>975030</v>
      </c>
      <c r="B19" s="561" t="s">
        <v>114</v>
      </c>
      <c r="C19" s="580" t="s">
        <v>146</v>
      </c>
      <c r="D19" s="565"/>
      <c r="E19" s="434"/>
      <c r="F19" s="434">
        <v>1</v>
      </c>
      <c r="G19" s="582"/>
      <c r="H19" s="576"/>
      <c r="I19" s="413">
        <f t="shared" si="0"/>
        <v>0</v>
      </c>
      <c r="J19" s="413">
        <f t="shared" si="1"/>
        <v>0</v>
      </c>
      <c r="K19" s="413">
        <f t="shared" si="2"/>
        <v>0</v>
      </c>
      <c r="L19" s="413">
        <f t="shared" si="3"/>
        <v>0</v>
      </c>
    </row>
    <row r="20" spans="1:12" s="473" customFormat="1" ht="17.25" thickTop="1" thickBot="1" x14ac:dyDescent="0.3">
      <c r="A20" s="470" t="s">
        <v>382</v>
      </c>
      <c r="B20" s="471"/>
      <c r="C20" s="471"/>
      <c r="D20" s="471"/>
      <c r="E20" s="472"/>
      <c r="F20" s="472"/>
      <c r="G20" s="472"/>
      <c r="H20" s="627"/>
      <c r="I20" s="626">
        <f>SUM(I4:I19)</f>
        <v>0</v>
      </c>
      <c r="J20" s="240">
        <f t="shared" ref="J20:K20" si="4">SUM(J4:J19)</f>
        <v>0</v>
      </c>
      <c r="K20" s="240">
        <f t="shared" si="4"/>
        <v>0</v>
      </c>
      <c r="L20" s="241">
        <f>SUM(L4:L19)</f>
        <v>0</v>
      </c>
    </row>
  </sheetData>
  <mergeCells count="8">
    <mergeCell ref="I2:L2"/>
    <mergeCell ref="B1:L1"/>
    <mergeCell ref="A20:H20"/>
    <mergeCell ref="A2:A3"/>
    <mergeCell ref="B2:B3"/>
    <mergeCell ref="C2:C3"/>
    <mergeCell ref="H2:H3"/>
    <mergeCell ref="D2:G2"/>
  </mergeCells>
  <phoneticPr fontId="23" type="noConversion"/>
  <printOptions gridLines="1"/>
  <pageMargins left="0.82677165354330717" right="0.39370078740157483" top="0.62992125984251968" bottom="0.62992125984251968" header="0.39370078740157483" footer="0.39370078740157483"/>
  <pageSetup paperSize="9" scale="38" orientation="portrait" r:id="rId1"/>
  <headerFooter alignWithMargins="0">
    <oddHeader>&amp;C&amp;14Térvilágítás peronaluljáró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"/>
  <sheetViews>
    <sheetView view="pageBreakPreview" zoomScale="85" zoomScaleNormal="120" zoomScaleSheetLayoutView="85" workbookViewId="0">
      <selection activeCell="A25" sqref="A25:H25"/>
    </sheetView>
  </sheetViews>
  <sheetFormatPr defaultColWidth="9.140625" defaultRowHeight="15.75" x14ac:dyDescent="0.25"/>
  <cols>
    <col min="1" max="1" width="14.42578125" style="479" customWidth="1"/>
    <col min="2" max="2" width="56.140625" style="477" customWidth="1"/>
    <col min="3" max="3" width="11.5703125" style="478" customWidth="1"/>
    <col min="4" max="4" width="15" style="439" bestFit="1" customWidth="1"/>
    <col min="5" max="7" width="15" style="439" customWidth="1"/>
    <col min="8" max="8" width="13.5703125" style="439" customWidth="1"/>
    <col min="9" max="9" width="16.85546875" style="439" bestFit="1" customWidth="1"/>
    <col min="10" max="11" width="16.85546875" style="439" customWidth="1"/>
    <col min="12" max="12" width="13.7109375" style="439" customWidth="1"/>
    <col min="13" max="13" width="4.140625" style="439" customWidth="1"/>
    <col min="14" max="16384" width="9.140625" style="439"/>
  </cols>
  <sheetData>
    <row r="1" spans="1:12" ht="17.25" customHeight="1" thickBot="1" x14ac:dyDescent="0.3">
      <c r="A1" s="58" t="s">
        <v>403</v>
      </c>
      <c r="B1" s="175" t="s">
        <v>424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s="440" customFormat="1" ht="32.25" thickBot="1" x14ac:dyDescent="0.3">
      <c r="A2" s="160" t="s">
        <v>269</v>
      </c>
      <c r="B2" s="558" t="s">
        <v>6</v>
      </c>
      <c r="C2" s="577" t="s">
        <v>7</v>
      </c>
      <c r="D2" s="211" t="s">
        <v>270</v>
      </c>
      <c r="E2" s="211"/>
      <c r="F2" s="211"/>
      <c r="G2" s="211"/>
      <c r="H2" s="570" t="s">
        <v>398</v>
      </c>
      <c r="I2" s="150" t="s">
        <v>487</v>
      </c>
      <c r="J2" s="150"/>
      <c r="K2" s="150"/>
      <c r="L2" s="155"/>
    </row>
    <row r="3" spans="1:12" s="440" customFormat="1" ht="16.5" thickBot="1" x14ac:dyDescent="0.3">
      <c r="A3" s="161"/>
      <c r="B3" s="559"/>
      <c r="C3" s="578"/>
      <c r="D3" s="140" t="s">
        <v>432</v>
      </c>
      <c r="E3" s="139" t="s">
        <v>440</v>
      </c>
      <c r="F3" s="139" t="s">
        <v>433</v>
      </c>
      <c r="G3" s="139" t="s">
        <v>441</v>
      </c>
      <c r="H3" s="571"/>
      <c r="I3" s="140" t="s">
        <v>432</v>
      </c>
      <c r="J3" s="139" t="s">
        <v>440</v>
      </c>
      <c r="K3" s="139" t="s">
        <v>433</v>
      </c>
      <c r="L3" s="86" t="s">
        <v>441</v>
      </c>
    </row>
    <row r="4" spans="1:12" s="459" customFormat="1" x14ac:dyDescent="0.25">
      <c r="A4" s="487">
        <v>970000</v>
      </c>
      <c r="B4" s="554" t="s">
        <v>105</v>
      </c>
      <c r="C4" s="572"/>
      <c r="D4" s="566"/>
      <c r="E4" s="488"/>
      <c r="F4" s="488"/>
      <c r="G4" s="554"/>
      <c r="H4" s="572"/>
      <c r="I4" s="562"/>
      <c r="J4" s="488"/>
      <c r="K4" s="488"/>
      <c r="L4" s="489"/>
    </row>
    <row r="5" spans="1:12" s="459" customFormat="1" x14ac:dyDescent="0.25">
      <c r="A5" s="460">
        <v>972000</v>
      </c>
      <c r="B5" s="462" t="s">
        <v>173</v>
      </c>
      <c r="C5" s="573"/>
      <c r="D5" s="454"/>
      <c r="E5" s="461"/>
      <c r="F5" s="461"/>
      <c r="G5" s="462"/>
      <c r="H5" s="573"/>
      <c r="I5" s="563"/>
      <c r="J5" s="461"/>
      <c r="K5" s="461"/>
      <c r="L5" s="456"/>
    </row>
    <row r="6" spans="1:12" s="459" customFormat="1" x14ac:dyDescent="0.25">
      <c r="A6" s="457">
        <v>972010</v>
      </c>
      <c r="B6" s="560" t="s">
        <v>174</v>
      </c>
      <c r="C6" s="579" t="s">
        <v>241</v>
      </c>
      <c r="D6" s="567">
        <v>6</v>
      </c>
      <c r="E6" s="490"/>
      <c r="F6" s="490"/>
      <c r="G6" s="555"/>
      <c r="H6" s="574"/>
      <c r="I6" s="413">
        <f t="shared" ref="I6:I24" si="0">D6*H6</f>
        <v>0</v>
      </c>
      <c r="J6" s="412">
        <f>E6*H6</f>
        <v>0</v>
      </c>
      <c r="K6" s="412">
        <f>F6*H6</f>
        <v>0</v>
      </c>
      <c r="L6" s="491">
        <f t="shared" ref="L6:L24" si="1">G6*K6</f>
        <v>0</v>
      </c>
    </row>
    <row r="7" spans="1:12" s="459" customFormat="1" x14ac:dyDescent="0.25">
      <c r="A7" s="457">
        <v>972020</v>
      </c>
      <c r="B7" s="560" t="s">
        <v>175</v>
      </c>
      <c r="C7" s="579" t="s">
        <v>241</v>
      </c>
      <c r="D7" s="567">
        <v>6</v>
      </c>
      <c r="E7" s="490"/>
      <c r="F7" s="490"/>
      <c r="G7" s="555"/>
      <c r="H7" s="574"/>
      <c r="I7" s="413">
        <f t="shared" si="0"/>
        <v>0</v>
      </c>
      <c r="J7" s="412">
        <f t="shared" ref="J7:J24" si="2">E7*H7</f>
        <v>0</v>
      </c>
      <c r="K7" s="412">
        <f t="shared" ref="K7:K24" si="3">F7*H7</f>
        <v>0</v>
      </c>
      <c r="L7" s="491">
        <f t="shared" si="1"/>
        <v>0</v>
      </c>
    </row>
    <row r="8" spans="1:12" s="459" customFormat="1" x14ac:dyDescent="0.25">
      <c r="A8" s="457">
        <v>972030</v>
      </c>
      <c r="B8" s="560" t="s">
        <v>176</v>
      </c>
      <c r="C8" s="579" t="s">
        <v>146</v>
      </c>
      <c r="D8" s="567">
        <v>12</v>
      </c>
      <c r="E8" s="490"/>
      <c r="F8" s="490"/>
      <c r="G8" s="555"/>
      <c r="H8" s="574"/>
      <c r="I8" s="413">
        <f t="shared" si="0"/>
        <v>0</v>
      </c>
      <c r="J8" s="412">
        <f t="shared" si="2"/>
        <v>0</v>
      </c>
      <c r="K8" s="412">
        <f t="shared" si="3"/>
        <v>0</v>
      </c>
      <c r="L8" s="491">
        <f t="shared" si="1"/>
        <v>0</v>
      </c>
    </row>
    <row r="9" spans="1:12" s="459" customFormat="1" x14ac:dyDescent="0.25">
      <c r="A9" s="457">
        <v>972090</v>
      </c>
      <c r="B9" s="560" t="s">
        <v>177</v>
      </c>
      <c r="C9" s="579" t="s">
        <v>145</v>
      </c>
      <c r="D9" s="567">
        <v>352</v>
      </c>
      <c r="E9" s="490"/>
      <c r="F9" s="490"/>
      <c r="G9" s="555"/>
      <c r="H9" s="574"/>
      <c r="I9" s="413">
        <f t="shared" si="0"/>
        <v>0</v>
      </c>
      <c r="J9" s="412">
        <f t="shared" si="2"/>
        <v>0</v>
      </c>
      <c r="K9" s="412">
        <f t="shared" si="3"/>
        <v>0</v>
      </c>
      <c r="L9" s="491">
        <f t="shared" si="1"/>
        <v>0</v>
      </c>
    </row>
    <row r="10" spans="1:12" s="459" customFormat="1" x14ac:dyDescent="0.25">
      <c r="A10" s="457">
        <v>972102</v>
      </c>
      <c r="B10" s="560" t="s">
        <v>265</v>
      </c>
      <c r="C10" s="579" t="s">
        <v>145</v>
      </c>
      <c r="D10" s="567">
        <v>540</v>
      </c>
      <c r="E10" s="490"/>
      <c r="F10" s="490"/>
      <c r="G10" s="555"/>
      <c r="H10" s="574"/>
      <c r="I10" s="413">
        <f t="shared" si="0"/>
        <v>0</v>
      </c>
      <c r="J10" s="412">
        <f t="shared" si="2"/>
        <v>0</v>
      </c>
      <c r="K10" s="412">
        <f t="shared" si="3"/>
        <v>0</v>
      </c>
      <c r="L10" s="491">
        <f t="shared" si="1"/>
        <v>0</v>
      </c>
    </row>
    <row r="11" spans="1:12" s="459" customFormat="1" x14ac:dyDescent="0.25">
      <c r="A11" s="457">
        <v>972110</v>
      </c>
      <c r="B11" s="560" t="s">
        <v>179</v>
      </c>
      <c r="C11" s="579" t="s">
        <v>145</v>
      </c>
      <c r="D11" s="567">
        <v>1097</v>
      </c>
      <c r="E11" s="490"/>
      <c r="F11" s="490"/>
      <c r="G11" s="555"/>
      <c r="H11" s="574"/>
      <c r="I11" s="413">
        <f t="shared" si="0"/>
        <v>0</v>
      </c>
      <c r="J11" s="412">
        <f t="shared" si="2"/>
        <v>0</v>
      </c>
      <c r="K11" s="412">
        <f t="shared" si="3"/>
        <v>0</v>
      </c>
      <c r="L11" s="491">
        <f t="shared" si="1"/>
        <v>0</v>
      </c>
    </row>
    <row r="12" spans="1:12" s="459" customFormat="1" x14ac:dyDescent="0.25">
      <c r="A12" s="457">
        <v>972120</v>
      </c>
      <c r="B12" s="560" t="s">
        <v>266</v>
      </c>
      <c r="C12" s="579" t="s">
        <v>145</v>
      </c>
      <c r="D12" s="568">
        <v>910</v>
      </c>
      <c r="E12" s="492"/>
      <c r="F12" s="492"/>
      <c r="G12" s="556"/>
      <c r="H12" s="574"/>
      <c r="I12" s="413">
        <f t="shared" si="0"/>
        <v>0</v>
      </c>
      <c r="J12" s="412">
        <f t="shared" si="2"/>
        <v>0</v>
      </c>
      <c r="K12" s="412">
        <f t="shared" si="3"/>
        <v>0</v>
      </c>
      <c r="L12" s="491">
        <f t="shared" si="1"/>
        <v>0</v>
      </c>
    </row>
    <row r="13" spans="1:12" s="459" customFormat="1" x14ac:dyDescent="0.25">
      <c r="A13" s="457">
        <v>972130</v>
      </c>
      <c r="B13" s="560" t="s">
        <v>180</v>
      </c>
      <c r="C13" s="579" t="s">
        <v>146</v>
      </c>
      <c r="D13" s="567">
        <v>104</v>
      </c>
      <c r="E13" s="490"/>
      <c r="F13" s="490"/>
      <c r="G13" s="555"/>
      <c r="H13" s="574"/>
      <c r="I13" s="413">
        <f t="shared" si="0"/>
        <v>0</v>
      </c>
      <c r="J13" s="412">
        <f t="shared" si="2"/>
        <v>0</v>
      </c>
      <c r="K13" s="412">
        <f t="shared" si="3"/>
        <v>0</v>
      </c>
      <c r="L13" s="491">
        <f t="shared" si="1"/>
        <v>0</v>
      </c>
    </row>
    <row r="14" spans="1:12" s="459" customFormat="1" ht="31.5" x14ac:dyDescent="0.25">
      <c r="A14" s="457">
        <v>972140</v>
      </c>
      <c r="B14" s="560" t="s">
        <v>181</v>
      </c>
      <c r="C14" s="579" t="s">
        <v>146</v>
      </c>
      <c r="D14" s="567">
        <v>7</v>
      </c>
      <c r="E14" s="490"/>
      <c r="F14" s="490"/>
      <c r="G14" s="555"/>
      <c r="H14" s="574"/>
      <c r="I14" s="413">
        <f t="shared" si="0"/>
        <v>0</v>
      </c>
      <c r="J14" s="412">
        <f t="shared" si="2"/>
        <v>0</v>
      </c>
      <c r="K14" s="412">
        <f t="shared" si="3"/>
        <v>0</v>
      </c>
      <c r="L14" s="491">
        <f t="shared" si="1"/>
        <v>0</v>
      </c>
    </row>
    <row r="15" spans="1:12" s="459" customFormat="1" x14ac:dyDescent="0.25">
      <c r="A15" s="460">
        <v>973000</v>
      </c>
      <c r="B15" s="462" t="s">
        <v>182</v>
      </c>
      <c r="C15" s="573"/>
      <c r="D15" s="454"/>
      <c r="E15" s="461"/>
      <c r="F15" s="461"/>
      <c r="G15" s="462"/>
      <c r="H15" s="575"/>
      <c r="I15" s="564"/>
      <c r="J15" s="467"/>
      <c r="K15" s="467"/>
      <c r="L15" s="493"/>
    </row>
    <row r="16" spans="1:12" s="459" customFormat="1" x14ac:dyDescent="0.25">
      <c r="A16" s="457">
        <v>973030</v>
      </c>
      <c r="B16" s="560" t="s">
        <v>184</v>
      </c>
      <c r="C16" s="579" t="s">
        <v>146</v>
      </c>
      <c r="D16" s="567">
        <v>2</v>
      </c>
      <c r="E16" s="490"/>
      <c r="F16" s="490"/>
      <c r="G16" s="555"/>
      <c r="H16" s="574"/>
      <c r="I16" s="413">
        <f t="shared" si="0"/>
        <v>0</v>
      </c>
      <c r="J16" s="412">
        <f t="shared" si="2"/>
        <v>0</v>
      </c>
      <c r="K16" s="412">
        <f t="shared" si="3"/>
        <v>0</v>
      </c>
      <c r="L16" s="491">
        <f t="shared" si="1"/>
        <v>0</v>
      </c>
    </row>
    <row r="17" spans="1:12" s="459" customFormat="1" x14ac:dyDescent="0.25">
      <c r="A17" s="457">
        <v>973040</v>
      </c>
      <c r="B17" s="560" t="s">
        <v>267</v>
      </c>
      <c r="C17" s="579" t="s">
        <v>146</v>
      </c>
      <c r="D17" s="567">
        <v>2</v>
      </c>
      <c r="E17" s="490"/>
      <c r="F17" s="490"/>
      <c r="G17" s="555"/>
      <c r="H17" s="574"/>
      <c r="I17" s="413">
        <f t="shared" si="0"/>
        <v>0</v>
      </c>
      <c r="J17" s="412">
        <f t="shared" si="2"/>
        <v>0</v>
      </c>
      <c r="K17" s="412">
        <f t="shared" si="3"/>
        <v>0</v>
      </c>
      <c r="L17" s="491">
        <f t="shared" si="1"/>
        <v>0</v>
      </c>
    </row>
    <row r="18" spans="1:12" s="459" customFormat="1" x14ac:dyDescent="0.25">
      <c r="A18" s="460">
        <v>974000</v>
      </c>
      <c r="B18" s="462" t="s">
        <v>263</v>
      </c>
      <c r="C18" s="573"/>
      <c r="D18" s="454"/>
      <c r="E18" s="461"/>
      <c r="F18" s="461"/>
      <c r="G18" s="462"/>
      <c r="H18" s="575"/>
      <c r="I18" s="564"/>
      <c r="J18" s="467"/>
      <c r="K18" s="467"/>
      <c r="L18" s="493"/>
    </row>
    <row r="19" spans="1:12" s="459" customFormat="1" x14ac:dyDescent="0.25">
      <c r="A19" s="457">
        <v>974030</v>
      </c>
      <c r="B19" s="560" t="s">
        <v>187</v>
      </c>
      <c r="C19" s="579" t="s">
        <v>64</v>
      </c>
      <c r="D19" s="567">
        <v>12</v>
      </c>
      <c r="E19" s="490"/>
      <c r="F19" s="490"/>
      <c r="G19" s="555"/>
      <c r="H19" s="574"/>
      <c r="I19" s="413">
        <f t="shared" si="0"/>
        <v>0</v>
      </c>
      <c r="J19" s="412">
        <f t="shared" si="2"/>
        <v>0</v>
      </c>
      <c r="K19" s="412">
        <f t="shared" si="3"/>
        <v>0</v>
      </c>
      <c r="L19" s="491">
        <f t="shared" si="1"/>
        <v>0</v>
      </c>
    </row>
    <row r="20" spans="1:12" s="459" customFormat="1" x14ac:dyDescent="0.25">
      <c r="A20" s="457">
        <v>974100</v>
      </c>
      <c r="B20" s="560" t="s">
        <v>268</v>
      </c>
      <c r="C20" s="579" t="s">
        <v>64</v>
      </c>
      <c r="D20" s="567">
        <v>40</v>
      </c>
      <c r="E20" s="490"/>
      <c r="F20" s="490"/>
      <c r="G20" s="555"/>
      <c r="H20" s="574"/>
      <c r="I20" s="413">
        <f t="shared" si="0"/>
        <v>0</v>
      </c>
      <c r="J20" s="412">
        <f t="shared" si="2"/>
        <v>0</v>
      </c>
      <c r="K20" s="412">
        <f t="shared" si="3"/>
        <v>0</v>
      </c>
      <c r="L20" s="491">
        <f t="shared" si="1"/>
        <v>0</v>
      </c>
    </row>
    <row r="21" spans="1:12" s="459" customFormat="1" x14ac:dyDescent="0.25">
      <c r="A21" s="457">
        <v>974170</v>
      </c>
      <c r="B21" s="560" t="s">
        <v>189</v>
      </c>
      <c r="C21" s="579" t="s">
        <v>64</v>
      </c>
      <c r="D21" s="567">
        <v>12</v>
      </c>
      <c r="E21" s="490"/>
      <c r="F21" s="490"/>
      <c r="G21" s="555"/>
      <c r="H21" s="574"/>
      <c r="I21" s="413">
        <f t="shared" si="0"/>
        <v>0</v>
      </c>
      <c r="J21" s="412">
        <f t="shared" si="2"/>
        <v>0</v>
      </c>
      <c r="K21" s="412">
        <f t="shared" si="3"/>
        <v>0</v>
      </c>
      <c r="L21" s="491">
        <f t="shared" si="1"/>
        <v>0</v>
      </c>
    </row>
    <row r="22" spans="1:12" s="459" customFormat="1" x14ac:dyDescent="0.25">
      <c r="A22" s="457">
        <v>974180</v>
      </c>
      <c r="B22" s="560" t="s">
        <v>190</v>
      </c>
      <c r="C22" s="579" t="s">
        <v>191</v>
      </c>
      <c r="D22" s="567">
        <v>16</v>
      </c>
      <c r="E22" s="490"/>
      <c r="F22" s="490"/>
      <c r="G22" s="555"/>
      <c r="H22" s="574"/>
      <c r="I22" s="413">
        <f t="shared" si="0"/>
        <v>0</v>
      </c>
      <c r="J22" s="412">
        <f t="shared" si="2"/>
        <v>0</v>
      </c>
      <c r="K22" s="412">
        <f t="shared" si="3"/>
        <v>0</v>
      </c>
      <c r="L22" s="491">
        <f t="shared" si="1"/>
        <v>0</v>
      </c>
    </row>
    <row r="23" spans="1:12" s="459" customFormat="1" x14ac:dyDescent="0.25">
      <c r="A23" s="460">
        <v>975000</v>
      </c>
      <c r="B23" s="462" t="s">
        <v>99</v>
      </c>
      <c r="C23" s="573"/>
      <c r="D23" s="454"/>
      <c r="E23" s="461"/>
      <c r="F23" s="461"/>
      <c r="G23" s="462"/>
      <c r="H23" s="575"/>
      <c r="I23" s="564"/>
      <c r="J23" s="467"/>
      <c r="K23" s="467"/>
      <c r="L23" s="493"/>
    </row>
    <row r="24" spans="1:12" s="459" customFormat="1" ht="32.25" thickBot="1" x14ac:dyDescent="0.3">
      <c r="A24" s="486">
        <v>975030</v>
      </c>
      <c r="B24" s="561" t="s">
        <v>114</v>
      </c>
      <c r="C24" s="580" t="s">
        <v>146</v>
      </c>
      <c r="D24" s="569">
        <v>1</v>
      </c>
      <c r="E24" s="494"/>
      <c r="F24" s="494"/>
      <c r="G24" s="557"/>
      <c r="H24" s="576"/>
      <c r="I24" s="565">
        <f t="shared" si="0"/>
        <v>0</v>
      </c>
      <c r="J24" s="434">
        <f t="shared" si="2"/>
        <v>0</v>
      </c>
      <c r="K24" s="434">
        <f t="shared" si="3"/>
        <v>0</v>
      </c>
      <c r="L24" s="495">
        <f t="shared" si="1"/>
        <v>0</v>
      </c>
    </row>
    <row r="25" spans="1:12" s="480" customFormat="1" ht="17.25" thickTop="1" thickBot="1" x14ac:dyDescent="0.3">
      <c r="A25" s="470" t="s">
        <v>382</v>
      </c>
      <c r="B25" s="471"/>
      <c r="C25" s="471"/>
      <c r="D25" s="471"/>
      <c r="E25" s="472"/>
      <c r="F25" s="472"/>
      <c r="G25" s="472"/>
      <c r="H25" s="627"/>
      <c r="I25" s="628">
        <f>SUM(I4:I24)</f>
        <v>0</v>
      </c>
      <c r="J25" s="242">
        <f t="shared" ref="J25:L25" si="4">SUM(J4:J24)</f>
        <v>0</v>
      </c>
      <c r="K25" s="242">
        <f t="shared" si="4"/>
        <v>0</v>
      </c>
      <c r="L25" s="243">
        <f t="shared" si="4"/>
        <v>0</v>
      </c>
    </row>
  </sheetData>
  <mergeCells count="7">
    <mergeCell ref="I2:L2"/>
    <mergeCell ref="B1:L1"/>
    <mergeCell ref="A25:H25"/>
    <mergeCell ref="D2:G2"/>
    <mergeCell ref="A2:A3"/>
    <mergeCell ref="B2:B3"/>
    <mergeCell ref="C2:C3"/>
  </mergeCells>
  <phoneticPr fontId="23" type="noConversion"/>
  <printOptions gridLines="1"/>
  <pageMargins left="0.82677165354330717" right="0.39370078740157483" top="0.62992125984251968" bottom="0.62992125984251968" header="0.39370078740157483" footer="0.39370078740157483"/>
  <pageSetup paperSize="9" scale="40" orientation="portrait" r:id="rId1"/>
  <headerFooter alignWithMargins="0">
    <oddHeader>&amp;C&amp;14Térvilágítás gyalogos és kerékpáros aluljáró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6"/>
  <sheetViews>
    <sheetView view="pageBreakPreview" zoomScaleNormal="100" zoomScaleSheetLayoutView="100" workbookViewId="0">
      <selection activeCell="I22" sqref="I22"/>
    </sheetView>
  </sheetViews>
  <sheetFormatPr defaultColWidth="9.140625" defaultRowHeight="15.75" x14ac:dyDescent="0.25"/>
  <cols>
    <col min="1" max="1" width="14.7109375" style="508" bestFit="1" customWidth="1"/>
    <col min="2" max="2" width="57.42578125" style="509" bestFit="1" customWidth="1"/>
    <col min="3" max="3" width="12.28515625" style="509" customWidth="1"/>
    <col min="4" max="4" width="9.28515625" style="511" customWidth="1"/>
    <col min="5" max="5" width="9.28515625" style="392" customWidth="1"/>
    <col min="6" max="6" width="9.140625" style="392" customWidth="1"/>
    <col min="7" max="7" width="9.140625" style="392"/>
    <col min="8" max="8" width="11.5703125" style="392" bestFit="1" customWidth="1"/>
    <col min="9" max="9" width="12.42578125" style="392" bestFit="1" customWidth="1"/>
    <col min="10" max="12" width="9.140625" style="392"/>
    <col min="13" max="13" width="4.140625" style="392" customWidth="1"/>
    <col min="14" max="16384" width="9.140625" style="392"/>
  </cols>
  <sheetData>
    <row r="1" spans="1:251" s="439" customFormat="1" ht="17.25" customHeight="1" thickBot="1" x14ac:dyDescent="0.3">
      <c r="A1" s="57" t="s">
        <v>403</v>
      </c>
      <c r="B1" s="175" t="s">
        <v>427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251" s="439" customFormat="1" ht="17.25" customHeight="1" thickBot="1" x14ac:dyDescent="0.3">
      <c r="A2" s="215" t="s">
        <v>434</v>
      </c>
      <c r="B2" s="518" t="s">
        <v>6</v>
      </c>
      <c r="C2" s="215" t="s">
        <v>7</v>
      </c>
      <c r="D2" s="217" t="s">
        <v>270</v>
      </c>
      <c r="E2" s="217"/>
      <c r="F2" s="217"/>
      <c r="G2" s="217"/>
      <c r="H2" s="215" t="s">
        <v>446</v>
      </c>
      <c r="I2" s="150" t="s">
        <v>399</v>
      </c>
      <c r="J2" s="150"/>
      <c r="K2" s="150"/>
      <c r="L2" s="155"/>
    </row>
    <row r="3" spans="1:251" s="440" customFormat="1" ht="23.25" customHeight="1" thickBot="1" x14ac:dyDescent="0.3">
      <c r="A3" s="216"/>
      <c r="B3" s="519"/>
      <c r="C3" s="216"/>
      <c r="D3" s="517" t="s">
        <v>435</v>
      </c>
      <c r="E3" s="520" t="s">
        <v>436</v>
      </c>
      <c r="F3" s="520" t="s">
        <v>437</v>
      </c>
      <c r="G3" s="520" t="s">
        <v>438</v>
      </c>
      <c r="H3" s="216"/>
      <c r="I3" s="140" t="s">
        <v>432</v>
      </c>
      <c r="J3" s="139" t="s">
        <v>440</v>
      </c>
      <c r="K3" s="139" t="s">
        <v>433</v>
      </c>
      <c r="L3" s="86" t="s">
        <v>441</v>
      </c>
    </row>
    <row r="4" spans="1:251" x14ac:dyDescent="0.25">
      <c r="A4" s="496">
        <v>200000</v>
      </c>
      <c r="B4" s="540" t="s">
        <v>50</v>
      </c>
      <c r="C4" s="532"/>
      <c r="D4" s="545"/>
      <c r="E4" s="497"/>
      <c r="F4" s="497"/>
      <c r="G4" s="521"/>
      <c r="H4" s="532"/>
      <c r="I4" s="528"/>
      <c r="J4" s="497"/>
      <c r="K4" s="497"/>
      <c r="L4" s="512"/>
    </row>
    <row r="5" spans="1:251" x14ac:dyDescent="0.25">
      <c r="A5" s="381">
        <v>210000</v>
      </c>
      <c r="B5" s="541" t="s">
        <v>0</v>
      </c>
      <c r="C5" s="533"/>
      <c r="D5" s="546"/>
      <c r="E5" s="498"/>
      <c r="F5" s="498"/>
      <c r="G5" s="522"/>
      <c r="H5" s="533"/>
      <c r="I5" s="529"/>
      <c r="J5" s="498"/>
      <c r="K5" s="498"/>
      <c r="L5" s="513"/>
    </row>
    <row r="6" spans="1:251" x14ac:dyDescent="0.25">
      <c r="A6" s="381">
        <v>211000</v>
      </c>
      <c r="B6" s="541" t="s">
        <v>161</v>
      </c>
      <c r="C6" s="533"/>
      <c r="D6" s="546"/>
      <c r="E6" s="498"/>
      <c r="F6" s="498"/>
      <c r="G6" s="522"/>
      <c r="H6" s="533"/>
      <c r="I6" s="529"/>
      <c r="J6" s="498"/>
      <c r="K6" s="498"/>
      <c r="L6" s="513"/>
    </row>
    <row r="7" spans="1:251" ht="18.75" x14ac:dyDescent="0.25">
      <c r="A7" s="384">
        <v>211010</v>
      </c>
      <c r="B7" s="542" t="s">
        <v>12</v>
      </c>
      <c r="C7" s="536" t="s">
        <v>488</v>
      </c>
      <c r="D7" s="530">
        <v>45</v>
      </c>
      <c r="E7" s="500"/>
      <c r="F7" s="499"/>
      <c r="G7" s="500"/>
      <c r="H7" s="534"/>
      <c r="I7" s="530">
        <f>D7*H7</f>
        <v>0</v>
      </c>
      <c r="J7" s="499">
        <f>E7*H7</f>
        <v>0</v>
      </c>
      <c r="K7" s="499">
        <f>F7*H7</f>
        <v>0</v>
      </c>
      <c r="L7" s="514">
        <f>G7*H7</f>
        <v>0</v>
      </c>
    </row>
    <row r="8" spans="1:251" x14ac:dyDescent="0.25">
      <c r="A8" s="381">
        <v>800000</v>
      </c>
      <c r="B8" s="543" t="s">
        <v>13</v>
      </c>
      <c r="C8" s="550"/>
      <c r="D8" s="531"/>
      <c r="E8" s="501"/>
      <c r="F8" s="501"/>
      <c r="G8" s="523"/>
      <c r="H8" s="535"/>
      <c r="I8" s="531"/>
      <c r="J8" s="501"/>
      <c r="K8" s="501"/>
      <c r="L8" s="515"/>
    </row>
    <row r="9" spans="1:251" x14ac:dyDescent="0.25">
      <c r="A9" s="381">
        <v>840000</v>
      </c>
      <c r="B9" s="541" t="s">
        <v>14</v>
      </c>
      <c r="C9" s="551"/>
      <c r="D9" s="529"/>
      <c r="E9" s="498"/>
      <c r="F9" s="498"/>
      <c r="G9" s="522"/>
      <c r="H9" s="533"/>
      <c r="I9" s="529"/>
      <c r="J9" s="498"/>
      <c r="K9" s="498"/>
      <c r="L9" s="513"/>
    </row>
    <row r="10" spans="1:251" x14ac:dyDescent="0.25">
      <c r="A10" s="381">
        <v>841000</v>
      </c>
      <c r="B10" s="541" t="s">
        <v>15</v>
      </c>
      <c r="C10" s="551"/>
      <c r="D10" s="529"/>
      <c r="E10" s="498"/>
      <c r="F10" s="498"/>
      <c r="G10" s="522"/>
      <c r="H10" s="533"/>
      <c r="I10" s="529"/>
      <c r="J10" s="498"/>
      <c r="K10" s="498"/>
      <c r="L10" s="513"/>
    </row>
    <row r="11" spans="1:251" x14ac:dyDescent="0.25">
      <c r="A11" s="381">
        <v>841100</v>
      </c>
      <c r="B11" s="541" t="s">
        <v>16</v>
      </c>
      <c r="C11" s="551"/>
      <c r="D11" s="529"/>
      <c r="E11" s="498"/>
      <c r="F11" s="498"/>
      <c r="G11" s="522"/>
      <c r="H11" s="533"/>
      <c r="I11" s="529"/>
      <c r="J11" s="498"/>
      <c r="K11" s="498"/>
      <c r="L11" s="513"/>
    </row>
    <row r="12" spans="1:251" x14ac:dyDescent="0.25">
      <c r="A12" s="384">
        <v>841175</v>
      </c>
      <c r="B12" s="542" t="s">
        <v>17</v>
      </c>
      <c r="C12" s="536" t="s">
        <v>146</v>
      </c>
      <c r="D12" s="547"/>
      <c r="E12" s="385"/>
      <c r="F12" s="385"/>
      <c r="G12" s="524">
        <v>18</v>
      </c>
      <c r="H12" s="536"/>
      <c r="I12" s="530">
        <f t="shared" ref="I12:I15" si="0">D12*H12</f>
        <v>0</v>
      </c>
      <c r="J12" s="499">
        <f>E12*H12</f>
        <v>0</v>
      </c>
      <c r="K12" s="499">
        <f>F12*H12</f>
        <v>0</v>
      </c>
      <c r="L12" s="514">
        <f>G12*H12</f>
        <v>0</v>
      </c>
    </row>
    <row r="13" spans="1:251" s="504" customFormat="1" x14ac:dyDescent="0.25">
      <c r="A13" s="384">
        <v>841180</v>
      </c>
      <c r="B13" s="542" t="s">
        <v>18</v>
      </c>
      <c r="C13" s="536" t="s">
        <v>146</v>
      </c>
      <c r="D13" s="547"/>
      <c r="E13" s="385"/>
      <c r="F13" s="385"/>
      <c r="G13" s="524">
        <v>17</v>
      </c>
      <c r="H13" s="536"/>
      <c r="I13" s="530">
        <f t="shared" si="0"/>
        <v>0</v>
      </c>
      <c r="J13" s="499">
        <f t="shared" ref="J13:J15" si="1">E13*H13</f>
        <v>0</v>
      </c>
      <c r="K13" s="499">
        <f t="shared" ref="K13:K14" si="2">F13*H13</f>
        <v>0</v>
      </c>
      <c r="L13" s="514">
        <f t="shared" ref="L13:L15" si="3">G13*H13</f>
        <v>0</v>
      </c>
      <c r="M13" s="502"/>
      <c r="N13" s="503"/>
      <c r="O13" s="502"/>
      <c r="P13" s="503"/>
      <c r="Q13" s="502"/>
      <c r="R13" s="503"/>
      <c r="S13" s="502"/>
      <c r="T13" s="503"/>
      <c r="U13" s="502"/>
      <c r="V13" s="503"/>
      <c r="W13" s="502"/>
      <c r="X13" s="503"/>
      <c r="Y13" s="502"/>
      <c r="Z13" s="503"/>
      <c r="AA13" s="502"/>
      <c r="AB13" s="503"/>
      <c r="AC13" s="502"/>
      <c r="AD13" s="503"/>
      <c r="AE13" s="502"/>
      <c r="AF13" s="503"/>
      <c r="AG13" s="502"/>
      <c r="AH13" s="503"/>
      <c r="AI13" s="502"/>
      <c r="AJ13" s="503"/>
      <c r="AK13" s="502"/>
      <c r="AL13" s="503"/>
      <c r="AM13" s="502"/>
      <c r="AN13" s="503"/>
      <c r="AO13" s="502"/>
      <c r="AP13" s="503"/>
      <c r="AQ13" s="502"/>
      <c r="AR13" s="503"/>
      <c r="AS13" s="502"/>
      <c r="AT13" s="503"/>
      <c r="AU13" s="502"/>
      <c r="AV13" s="503"/>
      <c r="AW13" s="502"/>
      <c r="AX13" s="503"/>
      <c r="AY13" s="502"/>
      <c r="AZ13" s="503"/>
      <c r="BA13" s="502"/>
      <c r="BB13" s="503"/>
      <c r="BC13" s="502"/>
      <c r="BD13" s="503"/>
      <c r="BE13" s="502"/>
      <c r="BF13" s="503"/>
      <c r="BG13" s="502"/>
      <c r="BH13" s="503"/>
      <c r="BI13" s="502"/>
      <c r="BJ13" s="503"/>
      <c r="BK13" s="502"/>
      <c r="BL13" s="503"/>
      <c r="BM13" s="502"/>
      <c r="BN13" s="503"/>
      <c r="BO13" s="502"/>
      <c r="BP13" s="503"/>
      <c r="BQ13" s="502"/>
      <c r="BR13" s="503"/>
      <c r="BS13" s="502"/>
      <c r="BT13" s="503"/>
      <c r="BU13" s="502"/>
      <c r="BV13" s="503"/>
      <c r="BW13" s="502"/>
      <c r="BX13" s="503"/>
      <c r="BY13" s="502"/>
      <c r="BZ13" s="503"/>
      <c r="CA13" s="502"/>
      <c r="CB13" s="503"/>
      <c r="CC13" s="502"/>
      <c r="CD13" s="503"/>
      <c r="CE13" s="502"/>
      <c r="CF13" s="503"/>
      <c r="CG13" s="502"/>
      <c r="CH13" s="503"/>
      <c r="CI13" s="502"/>
      <c r="CJ13" s="503"/>
      <c r="CK13" s="502"/>
      <c r="CL13" s="503"/>
      <c r="CM13" s="502"/>
      <c r="CN13" s="503"/>
      <c r="CO13" s="502"/>
      <c r="CP13" s="503"/>
      <c r="CQ13" s="502"/>
      <c r="CR13" s="503"/>
      <c r="CS13" s="502"/>
      <c r="CT13" s="503"/>
      <c r="CU13" s="502"/>
      <c r="CV13" s="503"/>
      <c r="CW13" s="502"/>
      <c r="CX13" s="503"/>
      <c r="CY13" s="502"/>
      <c r="CZ13" s="503"/>
      <c r="DA13" s="502"/>
      <c r="DB13" s="503"/>
      <c r="DC13" s="502"/>
      <c r="DD13" s="503"/>
      <c r="DE13" s="502"/>
      <c r="DF13" s="503"/>
      <c r="DG13" s="502"/>
      <c r="DH13" s="503"/>
      <c r="DI13" s="502"/>
      <c r="DJ13" s="503"/>
      <c r="DK13" s="502"/>
      <c r="DL13" s="503"/>
      <c r="DM13" s="502"/>
      <c r="DN13" s="503"/>
      <c r="DO13" s="502"/>
      <c r="DP13" s="503"/>
      <c r="DQ13" s="502"/>
      <c r="DR13" s="503"/>
      <c r="DS13" s="502"/>
      <c r="DT13" s="503"/>
      <c r="DU13" s="502"/>
      <c r="DV13" s="503"/>
      <c r="DW13" s="502"/>
      <c r="DX13" s="503"/>
      <c r="DY13" s="502"/>
      <c r="DZ13" s="503"/>
      <c r="EA13" s="502"/>
      <c r="EB13" s="503"/>
      <c r="EC13" s="502"/>
      <c r="ED13" s="503"/>
      <c r="EE13" s="502"/>
      <c r="EF13" s="503"/>
      <c r="EG13" s="502"/>
      <c r="EH13" s="503"/>
      <c r="EI13" s="502"/>
      <c r="EJ13" s="503"/>
      <c r="EK13" s="502"/>
      <c r="EL13" s="503"/>
      <c r="EM13" s="502"/>
      <c r="EN13" s="503"/>
      <c r="EO13" s="502"/>
      <c r="EP13" s="503"/>
      <c r="EQ13" s="502"/>
      <c r="ER13" s="503"/>
      <c r="ES13" s="502"/>
      <c r="ET13" s="503"/>
      <c r="EU13" s="502"/>
      <c r="EV13" s="503"/>
      <c r="EW13" s="502"/>
      <c r="EX13" s="503"/>
      <c r="EY13" s="502"/>
      <c r="EZ13" s="503"/>
      <c r="FA13" s="502"/>
      <c r="FB13" s="503"/>
      <c r="FC13" s="502"/>
      <c r="FD13" s="503"/>
      <c r="FE13" s="502"/>
      <c r="FF13" s="503"/>
      <c r="FG13" s="502"/>
      <c r="FH13" s="503"/>
      <c r="FI13" s="502"/>
      <c r="FJ13" s="503"/>
      <c r="FK13" s="502"/>
      <c r="FL13" s="503"/>
      <c r="FM13" s="502"/>
      <c r="FN13" s="503"/>
      <c r="FO13" s="502"/>
      <c r="FP13" s="503"/>
      <c r="FQ13" s="502"/>
      <c r="FR13" s="503"/>
      <c r="FS13" s="502"/>
      <c r="FT13" s="503"/>
      <c r="FU13" s="502"/>
      <c r="FV13" s="503"/>
      <c r="FW13" s="502"/>
      <c r="FX13" s="503"/>
      <c r="FY13" s="502"/>
      <c r="FZ13" s="503"/>
      <c r="GA13" s="502"/>
      <c r="GB13" s="503"/>
      <c r="GC13" s="502"/>
      <c r="GD13" s="503"/>
      <c r="GE13" s="502"/>
      <c r="GF13" s="503"/>
      <c r="GG13" s="502"/>
      <c r="GH13" s="503"/>
      <c r="GI13" s="502"/>
      <c r="GJ13" s="503"/>
      <c r="GK13" s="502"/>
      <c r="GL13" s="503"/>
      <c r="GM13" s="502"/>
      <c r="GN13" s="503"/>
      <c r="GO13" s="502"/>
      <c r="GP13" s="503"/>
      <c r="GQ13" s="502"/>
      <c r="GR13" s="503"/>
      <c r="GS13" s="502"/>
      <c r="GT13" s="503"/>
      <c r="GU13" s="502"/>
      <c r="GV13" s="503"/>
      <c r="GW13" s="502"/>
      <c r="GX13" s="503"/>
      <c r="GY13" s="502"/>
      <c r="GZ13" s="503"/>
      <c r="HA13" s="502"/>
      <c r="HB13" s="503"/>
      <c r="HC13" s="502"/>
      <c r="HD13" s="503"/>
      <c r="HE13" s="502"/>
      <c r="HF13" s="503"/>
      <c r="HG13" s="502"/>
      <c r="HH13" s="503"/>
      <c r="HI13" s="502"/>
      <c r="HJ13" s="503"/>
      <c r="HK13" s="502"/>
      <c r="HL13" s="503"/>
      <c r="HM13" s="502"/>
      <c r="HN13" s="503"/>
      <c r="HO13" s="502"/>
      <c r="HP13" s="503"/>
      <c r="HQ13" s="502"/>
      <c r="HR13" s="503"/>
      <c r="HS13" s="502"/>
      <c r="HT13" s="503"/>
      <c r="HU13" s="502"/>
      <c r="HV13" s="503"/>
      <c r="HW13" s="502"/>
      <c r="HX13" s="503"/>
      <c r="HY13" s="502"/>
      <c r="HZ13" s="503"/>
      <c r="IA13" s="502"/>
      <c r="IB13" s="503"/>
      <c r="IC13" s="502"/>
      <c r="ID13" s="503"/>
      <c r="IE13" s="502"/>
      <c r="IF13" s="503"/>
      <c r="IG13" s="502"/>
      <c r="IH13" s="503"/>
      <c r="II13" s="502"/>
      <c r="IJ13" s="503"/>
      <c r="IK13" s="502"/>
      <c r="IL13" s="503"/>
      <c r="IM13" s="502"/>
      <c r="IN13" s="503"/>
      <c r="IO13" s="502"/>
      <c r="IP13" s="503"/>
      <c r="IQ13" s="502"/>
    </row>
    <row r="14" spans="1:251" s="504" customFormat="1" x14ac:dyDescent="0.25">
      <c r="A14" s="396" t="s">
        <v>283</v>
      </c>
      <c r="B14" s="542" t="s">
        <v>284</v>
      </c>
      <c r="C14" s="536" t="s">
        <v>146</v>
      </c>
      <c r="D14" s="547"/>
      <c r="E14" s="385"/>
      <c r="F14" s="385"/>
      <c r="G14" s="524">
        <v>7</v>
      </c>
      <c r="H14" s="536"/>
      <c r="I14" s="530">
        <f t="shared" si="0"/>
        <v>0</v>
      </c>
      <c r="J14" s="499">
        <f t="shared" si="1"/>
        <v>0</v>
      </c>
      <c r="K14" s="499">
        <f t="shared" si="2"/>
        <v>0</v>
      </c>
      <c r="L14" s="514">
        <f t="shared" si="3"/>
        <v>0</v>
      </c>
      <c r="M14" s="502"/>
      <c r="N14" s="503"/>
      <c r="O14" s="502"/>
      <c r="P14" s="503"/>
      <c r="Q14" s="502"/>
      <c r="R14" s="503"/>
      <c r="S14" s="502"/>
      <c r="T14" s="503"/>
      <c r="U14" s="502"/>
      <c r="V14" s="503"/>
      <c r="W14" s="502"/>
      <c r="X14" s="503"/>
      <c r="Y14" s="502"/>
      <c r="Z14" s="503"/>
      <c r="AA14" s="502"/>
      <c r="AB14" s="503"/>
      <c r="AC14" s="502"/>
      <c r="AD14" s="503"/>
      <c r="AE14" s="502"/>
      <c r="AF14" s="503"/>
      <c r="AG14" s="502"/>
      <c r="AH14" s="503"/>
      <c r="AI14" s="502"/>
      <c r="AJ14" s="503"/>
      <c r="AK14" s="502"/>
      <c r="AL14" s="503"/>
      <c r="AM14" s="502"/>
      <c r="AN14" s="503"/>
      <c r="AO14" s="502"/>
      <c r="AP14" s="503"/>
      <c r="AQ14" s="502"/>
      <c r="AR14" s="503"/>
      <c r="AS14" s="502"/>
      <c r="AT14" s="503"/>
      <c r="AU14" s="502"/>
      <c r="AV14" s="503"/>
      <c r="AW14" s="502"/>
      <c r="AX14" s="503"/>
      <c r="AY14" s="502"/>
      <c r="AZ14" s="503"/>
      <c r="BA14" s="502"/>
      <c r="BB14" s="503"/>
      <c r="BC14" s="502"/>
      <c r="BD14" s="503"/>
      <c r="BE14" s="502"/>
      <c r="BF14" s="503"/>
      <c r="BG14" s="502"/>
      <c r="BH14" s="503"/>
      <c r="BI14" s="502"/>
      <c r="BJ14" s="503"/>
      <c r="BK14" s="502"/>
      <c r="BL14" s="503"/>
      <c r="BM14" s="502"/>
      <c r="BN14" s="503"/>
      <c r="BO14" s="502"/>
      <c r="BP14" s="503"/>
      <c r="BQ14" s="502"/>
      <c r="BR14" s="503"/>
      <c r="BS14" s="502"/>
      <c r="BT14" s="503"/>
      <c r="BU14" s="502"/>
      <c r="BV14" s="503"/>
      <c r="BW14" s="502"/>
      <c r="BX14" s="503"/>
      <c r="BY14" s="502"/>
      <c r="BZ14" s="503"/>
      <c r="CA14" s="502"/>
      <c r="CB14" s="503"/>
      <c r="CC14" s="502"/>
      <c r="CD14" s="503"/>
      <c r="CE14" s="502"/>
      <c r="CF14" s="503"/>
      <c r="CG14" s="502"/>
      <c r="CH14" s="503"/>
      <c r="CI14" s="502"/>
      <c r="CJ14" s="503"/>
      <c r="CK14" s="502"/>
      <c r="CL14" s="503"/>
      <c r="CM14" s="502"/>
      <c r="CN14" s="503"/>
      <c r="CO14" s="502"/>
      <c r="CP14" s="503"/>
      <c r="CQ14" s="502"/>
      <c r="CR14" s="503"/>
      <c r="CS14" s="502"/>
      <c r="CT14" s="503"/>
      <c r="CU14" s="502"/>
      <c r="CV14" s="503"/>
      <c r="CW14" s="502"/>
      <c r="CX14" s="503"/>
      <c r="CY14" s="502"/>
      <c r="CZ14" s="503"/>
      <c r="DA14" s="502"/>
      <c r="DB14" s="503"/>
      <c r="DC14" s="502"/>
      <c r="DD14" s="503"/>
      <c r="DE14" s="502"/>
      <c r="DF14" s="503"/>
      <c r="DG14" s="502"/>
      <c r="DH14" s="503"/>
      <c r="DI14" s="502"/>
      <c r="DJ14" s="503"/>
      <c r="DK14" s="502"/>
      <c r="DL14" s="503"/>
      <c r="DM14" s="502"/>
      <c r="DN14" s="503"/>
      <c r="DO14" s="502"/>
      <c r="DP14" s="503"/>
      <c r="DQ14" s="502"/>
      <c r="DR14" s="503"/>
      <c r="DS14" s="502"/>
      <c r="DT14" s="503"/>
      <c r="DU14" s="502"/>
      <c r="DV14" s="503"/>
      <c r="DW14" s="502"/>
      <c r="DX14" s="503"/>
      <c r="DY14" s="502"/>
      <c r="DZ14" s="503"/>
      <c r="EA14" s="502"/>
      <c r="EB14" s="503"/>
      <c r="EC14" s="502"/>
      <c r="ED14" s="503"/>
      <c r="EE14" s="502"/>
      <c r="EF14" s="503"/>
      <c r="EG14" s="502"/>
      <c r="EH14" s="503"/>
      <c r="EI14" s="502"/>
      <c r="EJ14" s="503"/>
      <c r="EK14" s="502"/>
      <c r="EL14" s="503"/>
      <c r="EM14" s="502"/>
      <c r="EN14" s="503"/>
      <c r="EO14" s="502"/>
      <c r="EP14" s="503"/>
      <c r="EQ14" s="502"/>
      <c r="ER14" s="503"/>
      <c r="ES14" s="502"/>
      <c r="ET14" s="503"/>
      <c r="EU14" s="502"/>
      <c r="EV14" s="503"/>
      <c r="EW14" s="502"/>
      <c r="EX14" s="503"/>
      <c r="EY14" s="502"/>
      <c r="EZ14" s="503"/>
      <c r="FA14" s="502"/>
      <c r="FB14" s="503"/>
      <c r="FC14" s="502"/>
      <c r="FD14" s="503"/>
      <c r="FE14" s="502"/>
      <c r="FF14" s="503"/>
      <c r="FG14" s="502"/>
      <c r="FH14" s="503"/>
      <c r="FI14" s="502"/>
      <c r="FJ14" s="503"/>
      <c r="FK14" s="502"/>
      <c r="FL14" s="503"/>
      <c r="FM14" s="502"/>
      <c r="FN14" s="503"/>
      <c r="FO14" s="502"/>
      <c r="FP14" s="503"/>
      <c r="FQ14" s="502"/>
      <c r="FR14" s="503"/>
      <c r="FS14" s="502"/>
      <c r="FT14" s="503"/>
      <c r="FU14" s="502"/>
      <c r="FV14" s="503"/>
      <c r="FW14" s="502"/>
      <c r="FX14" s="503"/>
      <c r="FY14" s="502"/>
      <c r="FZ14" s="503"/>
      <c r="GA14" s="502"/>
      <c r="GB14" s="503"/>
      <c r="GC14" s="502"/>
      <c r="GD14" s="503"/>
      <c r="GE14" s="502"/>
      <c r="GF14" s="503"/>
      <c r="GG14" s="502"/>
      <c r="GH14" s="503"/>
      <c r="GI14" s="502"/>
      <c r="GJ14" s="503"/>
      <c r="GK14" s="502"/>
      <c r="GL14" s="503"/>
      <c r="GM14" s="502"/>
      <c r="GN14" s="503"/>
      <c r="GO14" s="502"/>
      <c r="GP14" s="503"/>
      <c r="GQ14" s="502"/>
      <c r="GR14" s="503"/>
      <c r="GS14" s="502"/>
      <c r="GT14" s="503"/>
      <c r="GU14" s="502"/>
      <c r="GV14" s="503"/>
      <c r="GW14" s="502"/>
      <c r="GX14" s="503"/>
      <c r="GY14" s="502"/>
      <c r="GZ14" s="503"/>
      <c r="HA14" s="502"/>
      <c r="HB14" s="503"/>
      <c r="HC14" s="502"/>
      <c r="HD14" s="503"/>
      <c r="HE14" s="502"/>
      <c r="HF14" s="503"/>
      <c r="HG14" s="502"/>
      <c r="HH14" s="503"/>
      <c r="HI14" s="502"/>
      <c r="HJ14" s="503"/>
      <c r="HK14" s="502"/>
      <c r="HL14" s="503"/>
      <c r="HM14" s="502"/>
      <c r="HN14" s="503"/>
      <c r="HO14" s="502"/>
      <c r="HP14" s="503"/>
      <c r="HQ14" s="502"/>
      <c r="HR14" s="503"/>
      <c r="HS14" s="502"/>
      <c r="HT14" s="503"/>
      <c r="HU14" s="502"/>
      <c r="HV14" s="503"/>
      <c r="HW14" s="502"/>
      <c r="HX14" s="503"/>
      <c r="HY14" s="502"/>
      <c r="HZ14" s="503"/>
      <c r="IA14" s="502"/>
      <c r="IB14" s="503"/>
      <c r="IC14" s="502"/>
      <c r="ID14" s="503"/>
      <c r="IE14" s="502"/>
      <c r="IF14" s="503"/>
      <c r="IG14" s="502"/>
      <c r="IH14" s="503"/>
      <c r="II14" s="502"/>
      <c r="IJ14" s="503"/>
      <c r="IK14" s="502"/>
      <c r="IL14" s="503"/>
      <c r="IM14" s="502"/>
      <c r="IN14" s="503"/>
      <c r="IO14" s="502"/>
      <c r="IP14" s="503"/>
      <c r="IQ14" s="502"/>
    </row>
    <row r="15" spans="1:251" s="504" customFormat="1" x14ac:dyDescent="0.25">
      <c r="A15" s="396" t="s">
        <v>283</v>
      </c>
      <c r="B15" s="542" t="s">
        <v>285</v>
      </c>
      <c r="C15" s="536" t="s">
        <v>146</v>
      </c>
      <c r="D15" s="547"/>
      <c r="E15" s="385"/>
      <c r="F15" s="385"/>
      <c r="G15" s="524">
        <v>2</v>
      </c>
      <c r="H15" s="536"/>
      <c r="I15" s="530">
        <f t="shared" si="0"/>
        <v>0</v>
      </c>
      <c r="J15" s="499">
        <f t="shared" si="1"/>
        <v>0</v>
      </c>
      <c r="K15" s="499">
        <f>F15*H15</f>
        <v>0</v>
      </c>
      <c r="L15" s="514">
        <f t="shared" si="3"/>
        <v>0</v>
      </c>
      <c r="M15" s="502"/>
      <c r="N15" s="503"/>
      <c r="O15" s="502"/>
      <c r="P15" s="503"/>
      <c r="Q15" s="502"/>
      <c r="R15" s="503"/>
      <c r="S15" s="502"/>
      <c r="T15" s="503"/>
      <c r="U15" s="502"/>
      <c r="V15" s="503"/>
      <c r="W15" s="502"/>
      <c r="X15" s="503"/>
      <c r="Y15" s="502"/>
      <c r="Z15" s="503"/>
      <c r="AA15" s="502"/>
      <c r="AB15" s="503"/>
      <c r="AC15" s="502"/>
      <c r="AD15" s="503"/>
      <c r="AE15" s="502"/>
      <c r="AF15" s="503"/>
      <c r="AG15" s="502"/>
      <c r="AH15" s="503"/>
      <c r="AI15" s="502"/>
      <c r="AJ15" s="503"/>
      <c r="AK15" s="502"/>
      <c r="AL15" s="503"/>
      <c r="AM15" s="502"/>
      <c r="AN15" s="503"/>
      <c r="AO15" s="502"/>
      <c r="AP15" s="503"/>
      <c r="AQ15" s="502"/>
      <c r="AR15" s="503"/>
      <c r="AS15" s="502"/>
      <c r="AT15" s="503"/>
      <c r="AU15" s="502"/>
      <c r="AV15" s="503"/>
      <c r="AW15" s="502"/>
      <c r="AX15" s="503"/>
      <c r="AY15" s="502"/>
      <c r="AZ15" s="503"/>
      <c r="BA15" s="502"/>
      <c r="BB15" s="503"/>
      <c r="BC15" s="502"/>
      <c r="BD15" s="503"/>
      <c r="BE15" s="502"/>
      <c r="BF15" s="503"/>
      <c r="BG15" s="502"/>
      <c r="BH15" s="503"/>
      <c r="BI15" s="502"/>
      <c r="BJ15" s="503"/>
      <c r="BK15" s="502"/>
      <c r="BL15" s="503"/>
      <c r="BM15" s="502"/>
      <c r="BN15" s="503"/>
      <c r="BO15" s="502"/>
      <c r="BP15" s="503"/>
      <c r="BQ15" s="502"/>
      <c r="BR15" s="503"/>
      <c r="BS15" s="502"/>
      <c r="BT15" s="503"/>
      <c r="BU15" s="502"/>
      <c r="BV15" s="503"/>
      <c r="BW15" s="502"/>
      <c r="BX15" s="503"/>
      <c r="BY15" s="502"/>
      <c r="BZ15" s="503"/>
      <c r="CA15" s="502"/>
      <c r="CB15" s="503"/>
      <c r="CC15" s="502"/>
      <c r="CD15" s="503"/>
      <c r="CE15" s="502"/>
      <c r="CF15" s="503"/>
      <c r="CG15" s="502"/>
      <c r="CH15" s="503"/>
      <c r="CI15" s="502"/>
      <c r="CJ15" s="503"/>
      <c r="CK15" s="502"/>
      <c r="CL15" s="503"/>
      <c r="CM15" s="502"/>
      <c r="CN15" s="503"/>
      <c r="CO15" s="502"/>
      <c r="CP15" s="503"/>
      <c r="CQ15" s="502"/>
      <c r="CR15" s="503"/>
      <c r="CS15" s="502"/>
      <c r="CT15" s="503"/>
      <c r="CU15" s="502"/>
      <c r="CV15" s="503"/>
      <c r="CW15" s="502"/>
      <c r="CX15" s="503"/>
      <c r="CY15" s="502"/>
      <c r="CZ15" s="503"/>
      <c r="DA15" s="502"/>
      <c r="DB15" s="503"/>
      <c r="DC15" s="502"/>
      <c r="DD15" s="503"/>
      <c r="DE15" s="502"/>
      <c r="DF15" s="503"/>
      <c r="DG15" s="502"/>
      <c r="DH15" s="503"/>
      <c r="DI15" s="502"/>
      <c r="DJ15" s="503"/>
      <c r="DK15" s="502"/>
      <c r="DL15" s="503"/>
      <c r="DM15" s="502"/>
      <c r="DN15" s="503"/>
      <c r="DO15" s="502"/>
      <c r="DP15" s="503"/>
      <c r="DQ15" s="502"/>
      <c r="DR15" s="503"/>
      <c r="DS15" s="502"/>
      <c r="DT15" s="503"/>
      <c r="DU15" s="502"/>
      <c r="DV15" s="503"/>
      <c r="DW15" s="502"/>
      <c r="DX15" s="503"/>
      <c r="DY15" s="502"/>
      <c r="DZ15" s="503"/>
      <c r="EA15" s="502"/>
      <c r="EB15" s="503"/>
      <c r="EC15" s="502"/>
      <c r="ED15" s="503"/>
      <c r="EE15" s="502"/>
      <c r="EF15" s="503"/>
      <c r="EG15" s="502"/>
      <c r="EH15" s="503"/>
      <c r="EI15" s="502"/>
      <c r="EJ15" s="503"/>
      <c r="EK15" s="502"/>
      <c r="EL15" s="503"/>
      <c r="EM15" s="502"/>
      <c r="EN15" s="503"/>
      <c r="EO15" s="502"/>
      <c r="EP15" s="503"/>
      <c r="EQ15" s="502"/>
      <c r="ER15" s="503"/>
      <c r="ES15" s="502"/>
      <c r="ET15" s="503"/>
      <c r="EU15" s="502"/>
      <c r="EV15" s="503"/>
      <c r="EW15" s="502"/>
      <c r="EX15" s="503"/>
      <c r="EY15" s="502"/>
      <c r="EZ15" s="503"/>
      <c r="FA15" s="502"/>
      <c r="FB15" s="503"/>
      <c r="FC15" s="502"/>
      <c r="FD15" s="503"/>
      <c r="FE15" s="502"/>
      <c r="FF15" s="503"/>
      <c r="FG15" s="502"/>
      <c r="FH15" s="503"/>
      <c r="FI15" s="502"/>
      <c r="FJ15" s="503"/>
      <c r="FK15" s="502"/>
      <c r="FL15" s="503"/>
      <c r="FM15" s="502"/>
      <c r="FN15" s="503"/>
      <c r="FO15" s="502"/>
      <c r="FP15" s="503"/>
      <c r="FQ15" s="502"/>
      <c r="FR15" s="503"/>
      <c r="FS15" s="502"/>
      <c r="FT15" s="503"/>
      <c r="FU15" s="502"/>
      <c r="FV15" s="503"/>
      <c r="FW15" s="502"/>
      <c r="FX15" s="503"/>
      <c r="FY15" s="502"/>
      <c r="FZ15" s="503"/>
      <c r="GA15" s="502"/>
      <c r="GB15" s="503"/>
      <c r="GC15" s="502"/>
      <c r="GD15" s="503"/>
      <c r="GE15" s="502"/>
      <c r="GF15" s="503"/>
      <c r="GG15" s="502"/>
      <c r="GH15" s="503"/>
      <c r="GI15" s="502"/>
      <c r="GJ15" s="503"/>
      <c r="GK15" s="502"/>
      <c r="GL15" s="503"/>
      <c r="GM15" s="502"/>
      <c r="GN15" s="503"/>
      <c r="GO15" s="502"/>
      <c r="GP15" s="503"/>
      <c r="GQ15" s="502"/>
      <c r="GR15" s="503"/>
      <c r="GS15" s="502"/>
      <c r="GT15" s="503"/>
      <c r="GU15" s="502"/>
      <c r="GV15" s="503"/>
      <c r="GW15" s="502"/>
      <c r="GX15" s="503"/>
      <c r="GY15" s="502"/>
      <c r="GZ15" s="503"/>
      <c r="HA15" s="502"/>
      <c r="HB15" s="503"/>
      <c r="HC15" s="502"/>
      <c r="HD15" s="503"/>
      <c r="HE15" s="502"/>
      <c r="HF15" s="503"/>
      <c r="HG15" s="502"/>
      <c r="HH15" s="503"/>
      <c r="HI15" s="502"/>
      <c r="HJ15" s="503"/>
      <c r="HK15" s="502"/>
      <c r="HL15" s="503"/>
      <c r="HM15" s="502"/>
      <c r="HN15" s="503"/>
      <c r="HO15" s="502"/>
      <c r="HP15" s="503"/>
      <c r="HQ15" s="502"/>
      <c r="HR15" s="503"/>
      <c r="HS15" s="502"/>
      <c r="HT15" s="503"/>
      <c r="HU15" s="502"/>
      <c r="HV15" s="503"/>
      <c r="HW15" s="502"/>
      <c r="HX15" s="503"/>
      <c r="HY15" s="502"/>
      <c r="HZ15" s="503"/>
      <c r="IA15" s="502"/>
      <c r="IB15" s="503"/>
      <c r="IC15" s="502"/>
      <c r="ID15" s="503"/>
      <c r="IE15" s="502"/>
      <c r="IF15" s="503"/>
      <c r="IG15" s="502"/>
      <c r="IH15" s="503"/>
      <c r="II15" s="502"/>
      <c r="IJ15" s="503"/>
      <c r="IK15" s="502"/>
      <c r="IL15" s="503"/>
      <c r="IM15" s="502"/>
      <c r="IN15" s="503"/>
      <c r="IO15" s="502"/>
      <c r="IP15" s="503"/>
      <c r="IQ15" s="502"/>
    </row>
    <row r="16" spans="1:251" x14ac:dyDescent="0.25">
      <c r="A16" s="381">
        <v>900000</v>
      </c>
      <c r="B16" s="543" t="s">
        <v>20</v>
      </c>
      <c r="C16" s="550"/>
      <c r="D16" s="531"/>
      <c r="E16" s="501"/>
      <c r="F16" s="501"/>
      <c r="G16" s="523"/>
      <c r="H16" s="535"/>
      <c r="I16" s="531"/>
      <c r="J16" s="501"/>
      <c r="K16" s="501"/>
      <c r="L16" s="515"/>
    </row>
    <row r="17" spans="1:12" x14ac:dyDescent="0.25">
      <c r="A17" s="381">
        <v>932000</v>
      </c>
      <c r="B17" s="541" t="s">
        <v>37</v>
      </c>
      <c r="C17" s="551"/>
      <c r="D17" s="529"/>
      <c r="E17" s="498"/>
      <c r="F17" s="498"/>
      <c r="G17" s="522"/>
      <c r="H17" s="533"/>
      <c r="I17" s="529"/>
      <c r="J17" s="498"/>
      <c r="K17" s="498"/>
      <c r="L17" s="513"/>
    </row>
    <row r="18" spans="1:12" ht="18.75" x14ac:dyDescent="0.25">
      <c r="A18" s="384">
        <v>932010</v>
      </c>
      <c r="B18" s="542" t="s">
        <v>38</v>
      </c>
      <c r="C18" s="536" t="s">
        <v>489</v>
      </c>
      <c r="D18" s="547"/>
      <c r="E18" s="385"/>
      <c r="F18" s="385"/>
      <c r="G18" s="524">
        <v>300</v>
      </c>
      <c r="H18" s="536"/>
      <c r="I18" s="530">
        <f t="shared" ref="I18:I24" si="4">D18*H18</f>
        <v>0</v>
      </c>
      <c r="J18" s="499">
        <f t="shared" ref="J18:J29" si="5">E18*H18</f>
        <v>0</v>
      </c>
      <c r="K18" s="499">
        <f>F18*H18</f>
        <v>0</v>
      </c>
      <c r="L18" s="514">
        <f t="shared" ref="L18:L29" si="6">G18*H18</f>
        <v>0</v>
      </c>
    </row>
    <row r="19" spans="1:12" ht="18.75" x14ac:dyDescent="0.25">
      <c r="A19" s="384">
        <v>932020</v>
      </c>
      <c r="B19" s="542" t="s">
        <v>39</v>
      </c>
      <c r="C19" s="536" t="s">
        <v>489</v>
      </c>
      <c r="D19" s="530"/>
      <c r="E19" s="499"/>
      <c r="F19" s="499"/>
      <c r="G19" s="525">
        <v>59</v>
      </c>
      <c r="H19" s="534"/>
      <c r="I19" s="530">
        <f t="shared" si="4"/>
        <v>0</v>
      </c>
      <c r="J19" s="499">
        <f t="shared" si="5"/>
        <v>0</v>
      </c>
      <c r="K19" s="499">
        <f t="shared" ref="K19:K29" si="7">F19*H19</f>
        <v>0</v>
      </c>
      <c r="L19" s="514">
        <f t="shared" si="6"/>
        <v>0</v>
      </c>
    </row>
    <row r="20" spans="1:12" ht="18.75" x14ac:dyDescent="0.25">
      <c r="A20" s="384">
        <v>932185</v>
      </c>
      <c r="B20" s="542" t="s">
        <v>251</v>
      </c>
      <c r="C20" s="536" t="s">
        <v>292</v>
      </c>
      <c r="D20" s="548"/>
      <c r="E20" s="516"/>
      <c r="F20" s="516"/>
      <c r="G20" s="526">
        <v>13.4</v>
      </c>
      <c r="H20" s="537"/>
      <c r="I20" s="530">
        <f t="shared" si="4"/>
        <v>0</v>
      </c>
      <c r="J20" s="499">
        <f t="shared" si="5"/>
        <v>0</v>
      </c>
      <c r="K20" s="499">
        <f t="shared" si="7"/>
        <v>0</v>
      </c>
      <c r="L20" s="514">
        <f t="shared" si="6"/>
        <v>0</v>
      </c>
    </row>
    <row r="21" spans="1:12" ht="18.75" x14ac:dyDescent="0.25">
      <c r="A21" s="396" t="s">
        <v>283</v>
      </c>
      <c r="B21" s="542" t="s">
        <v>286</v>
      </c>
      <c r="C21" s="536" t="s">
        <v>489</v>
      </c>
      <c r="D21" s="548">
        <v>9</v>
      </c>
      <c r="E21" s="516"/>
      <c r="F21" s="516">
        <v>18</v>
      </c>
      <c r="G21" s="526"/>
      <c r="H21" s="537"/>
      <c r="I21" s="530">
        <f t="shared" si="4"/>
        <v>0</v>
      </c>
      <c r="J21" s="499">
        <f t="shared" si="5"/>
        <v>0</v>
      </c>
      <c r="K21" s="499">
        <f t="shared" si="7"/>
        <v>0</v>
      </c>
      <c r="L21" s="514">
        <f t="shared" si="6"/>
        <v>0</v>
      </c>
    </row>
    <row r="22" spans="1:12" ht="18.75" x14ac:dyDescent="0.25">
      <c r="A22" s="396" t="s">
        <v>283</v>
      </c>
      <c r="B22" s="542" t="s">
        <v>471</v>
      </c>
      <c r="C22" s="536" t="s">
        <v>292</v>
      </c>
      <c r="D22" s="548"/>
      <c r="E22" s="516"/>
      <c r="F22" s="516"/>
      <c r="G22" s="526">
        <v>96</v>
      </c>
      <c r="H22" s="537"/>
      <c r="I22" s="530">
        <f t="shared" si="4"/>
        <v>0</v>
      </c>
      <c r="J22" s="499">
        <f t="shared" si="5"/>
        <v>0</v>
      </c>
      <c r="K22" s="499">
        <f t="shared" si="7"/>
        <v>0</v>
      </c>
      <c r="L22" s="514">
        <f t="shared" si="6"/>
        <v>0</v>
      </c>
    </row>
    <row r="23" spans="1:12" ht="18.75" x14ac:dyDescent="0.25">
      <c r="A23" s="396" t="s">
        <v>283</v>
      </c>
      <c r="B23" s="542" t="s">
        <v>472</v>
      </c>
      <c r="C23" s="536" t="s">
        <v>292</v>
      </c>
      <c r="D23" s="548"/>
      <c r="E23" s="516"/>
      <c r="F23" s="516"/>
      <c r="G23" s="526">
        <v>18.3</v>
      </c>
      <c r="H23" s="537"/>
      <c r="I23" s="530">
        <f t="shared" si="4"/>
        <v>0</v>
      </c>
      <c r="J23" s="499">
        <f t="shared" si="5"/>
        <v>0</v>
      </c>
      <c r="K23" s="499">
        <f t="shared" si="7"/>
        <v>0</v>
      </c>
      <c r="L23" s="514">
        <f t="shared" si="6"/>
        <v>0</v>
      </c>
    </row>
    <row r="24" spans="1:12" x14ac:dyDescent="0.25">
      <c r="A24" s="396" t="s">
        <v>283</v>
      </c>
      <c r="B24" s="542" t="s">
        <v>473</v>
      </c>
      <c r="C24" s="536" t="s">
        <v>146</v>
      </c>
      <c r="D24" s="548">
        <v>1</v>
      </c>
      <c r="E24" s="516"/>
      <c r="F24" s="516">
        <v>2</v>
      </c>
      <c r="G24" s="526">
        <v>-3</v>
      </c>
      <c r="H24" s="537"/>
      <c r="I24" s="530">
        <f t="shared" si="4"/>
        <v>0</v>
      </c>
      <c r="J24" s="499">
        <f t="shared" si="5"/>
        <v>0</v>
      </c>
      <c r="K24" s="499">
        <f t="shared" si="7"/>
        <v>0</v>
      </c>
      <c r="L24" s="514">
        <f t="shared" si="6"/>
        <v>0</v>
      </c>
    </row>
    <row r="25" spans="1:12" x14ac:dyDescent="0.25">
      <c r="A25" s="381">
        <v>933000</v>
      </c>
      <c r="B25" s="541" t="s">
        <v>77</v>
      </c>
      <c r="C25" s="551"/>
      <c r="D25" s="529"/>
      <c r="E25" s="498"/>
      <c r="F25" s="498"/>
      <c r="G25" s="522"/>
      <c r="H25" s="533"/>
      <c r="I25" s="529"/>
      <c r="J25" s="498"/>
      <c r="K25" s="498"/>
      <c r="L25" s="513"/>
    </row>
    <row r="26" spans="1:12" ht="31.5" x14ac:dyDescent="0.25">
      <c r="A26" s="384">
        <v>933020</v>
      </c>
      <c r="B26" s="542" t="s">
        <v>78</v>
      </c>
      <c r="C26" s="536" t="s">
        <v>146</v>
      </c>
      <c r="D26" s="530"/>
      <c r="E26" s="499"/>
      <c r="F26" s="499"/>
      <c r="G26" s="525">
        <v>8</v>
      </c>
      <c r="H26" s="534"/>
      <c r="I26" s="530">
        <f t="shared" ref="I26:I29" si="8">D26*H26</f>
        <v>0</v>
      </c>
      <c r="J26" s="499">
        <f t="shared" si="5"/>
        <v>0</v>
      </c>
      <c r="K26" s="499">
        <f t="shared" si="7"/>
        <v>0</v>
      </c>
      <c r="L26" s="514">
        <f t="shared" si="6"/>
        <v>0</v>
      </c>
    </row>
    <row r="27" spans="1:12" ht="31.5" x14ac:dyDescent="0.25">
      <c r="A27" s="384">
        <v>933050</v>
      </c>
      <c r="B27" s="542" t="s">
        <v>79</v>
      </c>
      <c r="C27" s="536" t="s">
        <v>146</v>
      </c>
      <c r="D27" s="530"/>
      <c r="E27" s="499"/>
      <c r="F27" s="499"/>
      <c r="G27" s="525">
        <v>19</v>
      </c>
      <c r="H27" s="534"/>
      <c r="I27" s="530">
        <f t="shared" si="8"/>
        <v>0</v>
      </c>
      <c r="J27" s="499">
        <f t="shared" si="5"/>
        <v>0</v>
      </c>
      <c r="K27" s="499">
        <f t="shared" si="7"/>
        <v>0</v>
      </c>
      <c r="L27" s="514">
        <f t="shared" si="6"/>
        <v>0</v>
      </c>
    </row>
    <row r="28" spans="1:12" x14ac:dyDescent="0.25">
      <c r="A28" s="505">
        <v>982030</v>
      </c>
      <c r="B28" s="544" t="s">
        <v>115</v>
      </c>
      <c r="C28" s="552" t="s">
        <v>146</v>
      </c>
      <c r="D28" s="549"/>
      <c r="E28" s="506"/>
      <c r="F28" s="506"/>
      <c r="G28" s="527">
        <v>3</v>
      </c>
      <c r="H28" s="538"/>
      <c r="I28" s="530">
        <f t="shared" si="8"/>
        <v>0</v>
      </c>
      <c r="J28" s="499">
        <f t="shared" si="5"/>
        <v>0</v>
      </c>
      <c r="K28" s="499">
        <f t="shared" si="7"/>
        <v>0</v>
      </c>
      <c r="L28" s="514">
        <f t="shared" si="6"/>
        <v>0</v>
      </c>
    </row>
    <row r="29" spans="1:12" ht="32.25" thickBot="1" x14ac:dyDescent="0.3">
      <c r="A29" s="398" t="s">
        <v>283</v>
      </c>
      <c r="B29" s="544" t="s">
        <v>287</v>
      </c>
      <c r="C29" s="553" t="s">
        <v>146</v>
      </c>
      <c r="D29" s="549"/>
      <c r="E29" s="506"/>
      <c r="F29" s="506"/>
      <c r="G29" s="527">
        <v>12</v>
      </c>
      <c r="H29" s="539"/>
      <c r="I29" s="530">
        <f t="shared" si="8"/>
        <v>0</v>
      </c>
      <c r="J29" s="499">
        <f t="shared" si="5"/>
        <v>0</v>
      </c>
      <c r="K29" s="499">
        <f t="shared" si="7"/>
        <v>0</v>
      </c>
      <c r="L29" s="514">
        <f t="shared" si="6"/>
        <v>0</v>
      </c>
    </row>
    <row r="30" spans="1:12" s="507" customFormat="1" ht="17.25" thickTop="1" thickBot="1" x14ac:dyDescent="0.3">
      <c r="A30" s="470" t="s">
        <v>382</v>
      </c>
      <c r="B30" s="471"/>
      <c r="C30" s="471"/>
      <c r="D30" s="471"/>
      <c r="E30" s="472"/>
      <c r="F30" s="472"/>
      <c r="G30" s="472"/>
      <c r="H30" s="627"/>
      <c r="I30" s="626">
        <f>SUM(I4:I29)</f>
        <v>0</v>
      </c>
      <c r="J30" s="240">
        <f t="shared" ref="J30:L30" si="9">SUM(J4:J29)</f>
        <v>0</v>
      </c>
      <c r="K30" s="240">
        <f t="shared" si="9"/>
        <v>0</v>
      </c>
      <c r="L30" s="241">
        <f t="shared" si="9"/>
        <v>0</v>
      </c>
    </row>
    <row r="31" spans="1:12" x14ac:dyDescent="0.25">
      <c r="D31" s="392"/>
    </row>
    <row r="32" spans="1:12" x14ac:dyDescent="0.25">
      <c r="A32" s="510"/>
      <c r="B32" s="232"/>
      <c r="C32" s="232"/>
      <c r="D32" s="232"/>
      <c r="E32" s="232"/>
      <c r="F32" s="232"/>
      <c r="G32" s="232"/>
      <c r="H32" s="232"/>
    </row>
    <row r="33" spans="1:8" x14ac:dyDescent="0.25">
      <c r="A33" s="392"/>
      <c r="B33" s="392"/>
      <c r="C33" s="392"/>
      <c r="D33" s="392"/>
    </row>
    <row r="34" spans="1:8" x14ac:dyDescent="0.25">
      <c r="A34" s="392"/>
      <c r="B34" s="392"/>
      <c r="C34" s="392"/>
      <c r="D34" s="392"/>
    </row>
    <row r="35" spans="1:8" x14ac:dyDescent="0.25">
      <c r="A35" s="56"/>
      <c r="B35" s="56"/>
      <c r="C35" s="56"/>
      <c r="D35" s="56"/>
      <c r="E35" s="56"/>
      <c r="F35" s="56"/>
      <c r="G35" s="56"/>
      <c r="H35" s="56"/>
    </row>
    <row r="36" spans="1:8" x14ac:dyDescent="0.25">
      <c r="A36" s="510"/>
      <c r="B36" s="232"/>
      <c r="C36" s="232"/>
      <c r="D36" s="232"/>
      <c r="E36" s="232"/>
      <c r="F36" s="232"/>
      <c r="G36" s="232"/>
      <c r="H36" s="232"/>
    </row>
  </sheetData>
  <mergeCells count="8">
    <mergeCell ref="A30:H30"/>
    <mergeCell ref="B1:L1"/>
    <mergeCell ref="I2:L2"/>
    <mergeCell ref="A2:A3"/>
    <mergeCell ref="B2:B3"/>
    <mergeCell ref="D2:G2"/>
    <mergeCell ref="H2:H3"/>
    <mergeCell ref="C2:C3"/>
  </mergeCells>
  <pageMargins left="0.7" right="0.7" top="0.75" bottom="0.7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BreakPreview" zoomScaleNormal="100" zoomScaleSheetLayoutView="100" workbookViewId="0">
      <selection activeCell="H24" sqref="H24"/>
    </sheetView>
  </sheetViews>
  <sheetFormatPr defaultRowHeight="15.75" x14ac:dyDescent="0.25"/>
  <cols>
    <col min="1" max="1" width="9.5703125" style="221" customWidth="1"/>
    <col min="2" max="7" width="9.140625" style="221"/>
    <col min="8" max="8" width="32.140625" style="221" customWidth="1"/>
    <col min="9" max="12" width="19.85546875" style="221" customWidth="1"/>
    <col min="13" max="13" width="2.5703125" style="221" customWidth="1"/>
    <col min="14" max="16384" width="9.140625" style="221"/>
  </cols>
  <sheetData>
    <row r="1" spans="1:12" ht="17.25" thickTop="1" thickBot="1" x14ac:dyDescent="0.3">
      <c r="A1" s="147" t="s">
        <v>368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thickBot="1" x14ac:dyDescent="0.3">
      <c r="A2" s="897" t="s">
        <v>400</v>
      </c>
      <c r="B2" s="909" t="s">
        <v>369</v>
      </c>
      <c r="C2" s="222"/>
      <c r="D2" s="222"/>
      <c r="E2" s="222"/>
      <c r="F2" s="222"/>
      <c r="G2" s="222"/>
      <c r="H2" s="223"/>
      <c r="I2" s="150" t="s">
        <v>445</v>
      </c>
      <c r="J2" s="150"/>
      <c r="K2" s="150"/>
      <c r="L2" s="151"/>
    </row>
    <row r="3" spans="1:12" ht="16.5" thickBot="1" x14ac:dyDescent="0.3">
      <c r="A3" s="898"/>
      <c r="B3" s="910"/>
      <c r="C3" s="224"/>
      <c r="D3" s="224"/>
      <c r="E3" s="224"/>
      <c r="F3" s="224"/>
      <c r="G3" s="224"/>
      <c r="H3" s="911"/>
      <c r="I3" s="903" t="s">
        <v>432</v>
      </c>
      <c r="J3" s="120" t="s">
        <v>440</v>
      </c>
      <c r="K3" s="120" t="s">
        <v>433</v>
      </c>
      <c r="L3" s="126" t="s">
        <v>441</v>
      </c>
    </row>
    <row r="4" spans="1:12" x14ac:dyDescent="0.25">
      <c r="A4" s="899" t="s">
        <v>370</v>
      </c>
      <c r="B4" s="912" t="s">
        <v>371</v>
      </c>
      <c r="C4" s="152"/>
      <c r="D4" s="152"/>
      <c r="E4" s="152"/>
      <c r="F4" s="152"/>
      <c r="G4" s="152"/>
      <c r="H4" s="913"/>
      <c r="I4" s="904">
        <f>+'1.Általános tételek'!I16</f>
        <v>0</v>
      </c>
      <c r="J4" s="121">
        <f>+'1.Általános tételek'!J16</f>
        <v>0</v>
      </c>
      <c r="K4" s="121">
        <f>+'1.Általános tételek'!K16</f>
        <v>0</v>
      </c>
      <c r="L4" s="127">
        <f>+'1.Általános tételek'!L16</f>
        <v>0</v>
      </c>
    </row>
    <row r="5" spans="1:12" x14ac:dyDescent="0.25">
      <c r="A5" s="900" t="s">
        <v>372</v>
      </c>
      <c r="B5" s="914" t="s">
        <v>373</v>
      </c>
      <c r="C5" s="225"/>
      <c r="D5" s="225"/>
      <c r="E5" s="225"/>
      <c r="F5" s="225"/>
      <c r="G5" s="225"/>
      <c r="H5" s="915"/>
      <c r="I5" s="905">
        <f>+'2. Vasúti pálya'!I134</f>
        <v>0</v>
      </c>
      <c r="J5" s="122">
        <f>+'2. Vasúti pálya'!J134</f>
        <v>0</v>
      </c>
      <c r="K5" s="122">
        <f>+'2. Vasúti pálya'!K134</f>
        <v>0</v>
      </c>
      <c r="L5" s="128">
        <f>+'2. Vasúti pálya'!L134</f>
        <v>0</v>
      </c>
    </row>
    <row r="6" spans="1:12" ht="34.9" customHeight="1" x14ac:dyDescent="0.25">
      <c r="A6" s="900" t="s">
        <v>374</v>
      </c>
      <c r="B6" s="914" t="s">
        <v>467</v>
      </c>
      <c r="C6" s="153"/>
      <c r="D6" s="153"/>
      <c r="E6" s="153"/>
      <c r="F6" s="153"/>
      <c r="G6" s="153"/>
      <c r="H6" s="916"/>
      <c r="I6" s="905">
        <f>+'3.Közmű'!I38+'3.1.Közműkiváltások'!I8</f>
        <v>0</v>
      </c>
      <c r="J6" s="122">
        <f>+'3.Közmű'!J38+'3.1.Közműkiváltások'!J8</f>
        <v>0</v>
      </c>
      <c r="K6" s="122">
        <f>+'3.Közmű'!K38+'3.1.Közműkiváltások'!K8</f>
        <v>0</v>
      </c>
      <c r="L6" s="128">
        <f>+'3.Közmű'!L38+'3.1.Közműkiváltások'!L8</f>
        <v>0</v>
      </c>
    </row>
    <row r="7" spans="1:12" ht="35.450000000000003" customHeight="1" x14ac:dyDescent="0.25">
      <c r="A7" s="900" t="s">
        <v>375</v>
      </c>
      <c r="B7" s="914" t="s">
        <v>417</v>
      </c>
      <c r="C7" s="153"/>
      <c r="D7" s="153"/>
      <c r="E7" s="153"/>
      <c r="F7" s="153"/>
      <c r="G7" s="153"/>
      <c r="H7" s="916"/>
      <c r="I7" s="906">
        <f>+'4.1.Műtárgy'!I8+'4.2.Műtárgy peronaluljáró'!I41+'4.3.Műtárgy gyal és kerékp aluj'!I54</f>
        <v>0</v>
      </c>
      <c r="J7" s="123">
        <f>+'4.1.Műtárgy'!J8+'4.2.Műtárgy peronaluljáró'!J41+'4.3.Műtárgy gyal és kerékp aluj'!J54</f>
        <v>0</v>
      </c>
      <c r="K7" s="123">
        <f>+'4.1.Műtárgy'!K8+'4.2.Műtárgy peronaluljáró'!K41+'4.3.Műtárgy gyal és kerékp aluj'!K54</f>
        <v>0</v>
      </c>
      <c r="L7" s="129">
        <f>+'4.1.Műtárgy'!L8+'4.2.Műtárgy peronaluljáró'!L41+'4.3.Műtárgy gyal és kerékp aluj'!L54</f>
        <v>0</v>
      </c>
    </row>
    <row r="8" spans="1:12" x14ac:dyDescent="0.25">
      <c r="A8" s="901" t="s">
        <v>377</v>
      </c>
      <c r="B8" s="917" t="s">
        <v>376</v>
      </c>
      <c r="C8" s="154"/>
      <c r="D8" s="154"/>
      <c r="E8" s="154"/>
      <c r="F8" s="154"/>
      <c r="G8" s="154"/>
      <c r="H8" s="918"/>
      <c r="I8" s="906">
        <f>+'5.Biztosítóberendezés '!I27</f>
        <v>0</v>
      </c>
      <c r="J8" s="123">
        <f>+'5.Biztosítóberendezés '!J27</f>
        <v>0</v>
      </c>
      <c r="K8" s="123">
        <f>+'5.Biztosítóberendezés '!K27</f>
        <v>0</v>
      </c>
      <c r="L8" s="129">
        <f>+'5.Biztosítóberendezés '!L27</f>
        <v>0</v>
      </c>
    </row>
    <row r="9" spans="1:12" x14ac:dyDescent="0.25">
      <c r="A9" s="901" t="s">
        <v>378</v>
      </c>
      <c r="B9" s="917" t="s">
        <v>383</v>
      </c>
      <c r="C9" s="154"/>
      <c r="D9" s="154"/>
      <c r="E9" s="154"/>
      <c r="F9" s="154"/>
      <c r="G9" s="154"/>
      <c r="H9" s="918"/>
      <c r="I9" s="907">
        <f>+'6.Felsővezeték'!I42</f>
        <v>0</v>
      </c>
      <c r="J9" s="124">
        <f>+'6.Felsővezeték'!J42</f>
        <v>0</v>
      </c>
      <c r="K9" s="124">
        <f>+'6.Felsővezeték'!K42</f>
        <v>0</v>
      </c>
      <c r="L9" s="130">
        <f>+'6.Felsővezeték'!L42</f>
        <v>0</v>
      </c>
    </row>
    <row r="10" spans="1:12" ht="35.450000000000003" customHeight="1" x14ac:dyDescent="0.25">
      <c r="A10" s="900" t="s">
        <v>379</v>
      </c>
      <c r="B10" s="914" t="s">
        <v>57</v>
      </c>
      <c r="C10" s="153"/>
      <c r="D10" s="153"/>
      <c r="E10" s="153"/>
      <c r="F10" s="153"/>
      <c r="G10" s="153"/>
      <c r="H10" s="916"/>
      <c r="I10" s="906">
        <f>SUM('7.1.Távközlés'!I15+'7.2.Távközlés peronaluljáró'!I8+'7.3.Távköz gyal és kerékp alulj'!I8)</f>
        <v>0</v>
      </c>
      <c r="J10" s="123">
        <f>SUM('7.1.Távközlés'!J15+'7.2.Távközlés peronaluljáró'!J8+'7.3.Távköz gyal és kerékp alulj'!J8)</f>
        <v>0</v>
      </c>
      <c r="K10" s="123">
        <f>+'7.1.Távközlés'!K15+'7.2.Távközlés peronaluljáró'!K8+'7.3.Távköz gyal és kerékp alulj'!K8</f>
        <v>0</v>
      </c>
      <c r="L10" s="129">
        <f>+'7.1.Távközlés'!L15+'7.2.Távközlés peronaluljáró'!L8+'7.3.Távköz gyal és kerékp alulj'!L8</f>
        <v>0</v>
      </c>
    </row>
    <row r="11" spans="1:12" ht="35.450000000000003" customHeight="1" x14ac:dyDescent="0.25">
      <c r="A11" s="900" t="s">
        <v>380</v>
      </c>
      <c r="B11" s="914" t="s">
        <v>454</v>
      </c>
      <c r="C11" s="153"/>
      <c r="D11" s="153"/>
      <c r="E11" s="153"/>
      <c r="F11" s="153"/>
      <c r="G11" s="153"/>
      <c r="H11" s="916"/>
      <c r="I11" s="906">
        <f>+'8.1.Vasúti térv_peron_világítás'!I34+'8.2.Térvilágítás peronaluljáró'!I20+'8.3.Térvil Gyal és kerékp aulj'!I25</f>
        <v>0</v>
      </c>
      <c r="J11" s="123">
        <f>+'8.1.Vasúti térv_peron_világítás'!J34+'8.2.Térvilágítás peronaluljáró'!J20+'8.3.Térvil Gyal és kerékp aulj'!J25</f>
        <v>0</v>
      </c>
      <c r="K11" s="123">
        <f>+'8.1.Vasúti térv_peron_világítás'!K34+'8.2.Térvilágítás peronaluljáró'!K20+'8.3.Térvil Gyal és kerékp aulj'!K25</f>
        <v>0</v>
      </c>
      <c r="L11" s="129">
        <f>+'8.1.Vasúti térv_peron_világítás'!L34+'8.2.Térvilágítás peronaluljáró'!L20+'8.3.Térvil Gyal és kerékp aulj'!L25</f>
        <v>0</v>
      </c>
    </row>
    <row r="12" spans="1:12" ht="16.5" thickBot="1" x14ac:dyDescent="0.3">
      <c r="A12" s="902" t="s">
        <v>401</v>
      </c>
      <c r="B12" s="919" t="s">
        <v>384</v>
      </c>
      <c r="C12" s="920"/>
      <c r="D12" s="920"/>
      <c r="E12" s="920"/>
      <c r="F12" s="920"/>
      <c r="G12" s="920"/>
      <c r="H12" s="921"/>
      <c r="I12" s="908">
        <f>'9.Magasépítmények'!I30</f>
        <v>0</v>
      </c>
      <c r="J12" s="125">
        <f>'9.Magasépítmények'!J30</f>
        <v>0</v>
      </c>
      <c r="K12" s="125">
        <f>'9.Magasépítmények'!K30</f>
        <v>0</v>
      </c>
      <c r="L12" s="131">
        <f>'9.Magasépítmények'!L30</f>
        <v>0</v>
      </c>
    </row>
    <row r="13" spans="1:12" s="230" customFormat="1" ht="17.25" thickTop="1" thickBot="1" x14ac:dyDescent="0.3">
      <c r="A13" s="226" t="s">
        <v>382</v>
      </c>
      <c r="B13" s="227"/>
      <c r="C13" s="227"/>
      <c r="D13" s="227"/>
      <c r="E13" s="227"/>
      <c r="F13" s="227"/>
      <c r="G13" s="227"/>
      <c r="H13" s="923"/>
      <c r="I13" s="922">
        <f>SUM(I4:I12)</f>
        <v>0</v>
      </c>
      <c r="J13" s="228">
        <f>SUM(J4:J12)</f>
        <v>0</v>
      </c>
      <c r="K13" s="228">
        <f t="shared" ref="K13:L13" si="0">SUM(K4:K12)</f>
        <v>0</v>
      </c>
      <c r="L13" s="229">
        <f t="shared" si="0"/>
        <v>0</v>
      </c>
    </row>
    <row r="14" spans="1:12" ht="16.5" thickTop="1" x14ac:dyDescent="0.25"/>
  </sheetData>
  <mergeCells count="14">
    <mergeCell ref="A1:L1"/>
    <mergeCell ref="A13:H13"/>
    <mergeCell ref="I2:L2"/>
    <mergeCell ref="B4:H4"/>
    <mergeCell ref="B5:H5"/>
    <mergeCell ref="A2:A3"/>
    <mergeCell ref="B2:H3"/>
    <mergeCell ref="B6:H6"/>
    <mergeCell ref="B10:H10"/>
    <mergeCell ref="B11:H11"/>
    <mergeCell ref="B12:H12"/>
    <mergeCell ref="B8:H8"/>
    <mergeCell ref="B9:H9"/>
    <mergeCell ref="B7:H7"/>
  </mergeCells>
  <phoneticPr fontId="23" type="noConversion"/>
  <pageMargins left="0.7" right="0.7" top="0.75" bottom="0.75" header="0.3" footer="0.3"/>
  <pageSetup paperSize="9" scale="49" orientation="portrait" horizont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90" zoomScaleNormal="100" zoomScaleSheetLayoutView="90" workbookViewId="0">
      <selection activeCell="E24" sqref="E24"/>
    </sheetView>
  </sheetViews>
  <sheetFormatPr defaultRowHeight="12.75" x14ac:dyDescent="0.2"/>
  <cols>
    <col min="1" max="1" width="14.28515625" style="232" customWidth="1"/>
    <col min="2" max="2" width="49" style="232" bestFit="1" customWidth="1"/>
    <col min="3" max="3" width="13.42578125" style="232" customWidth="1"/>
    <col min="4" max="4" width="15" style="232" bestFit="1" customWidth="1"/>
    <col min="5" max="7" width="15" style="232" customWidth="1"/>
    <col min="8" max="8" width="14" style="232" customWidth="1"/>
    <col min="9" max="12" width="16.42578125" style="232" customWidth="1"/>
    <col min="13" max="16384" width="9.140625" style="232"/>
  </cols>
  <sheetData>
    <row r="1" spans="1:12" ht="28.9" customHeight="1" thickBot="1" x14ac:dyDescent="0.25">
      <c r="A1" s="141" t="s">
        <v>403</v>
      </c>
      <c r="B1" s="156" t="s">
        <v>366</v>
      </c>
      <c r="C1" s="157"/>
      <c r="D1" s="157"/>
      <c r="E1" s="157"/>
      <c r="F1" s="157"/>
      <c r="G1" s="157"/>
      <c r="H1" s="157"/>
      <c r="I1" s="157"/>
      <c r="J1" s="157"/>
      <c r="K1" s="157"/>
      <c r="L1" s="158"/>
    </row>
    <row r="2" spans="1:12" ht="39.75" customHeight="1" thickBot="1" x14ac:dyDescent="0.25">
      <c r="A2" s="160" t="s">
        <v>269</v>
      </c>
      <c r="B2" s="214" t="s">
        <v>6</v>
      </c>
      <c r="C2" s="577" t="s">
        <v>7</v>
      </c>
      <c r="D2" s="159" t="s">
        <v>270</v>
      </c>
      <c r="E2" s="159"/>
      <c r="F2" s="159"/>
      <c r="G2" s="159"/>
      <c r="H2" s="583" t="s">
        <v>398</v>
      </c>
      <c r="I2" s="150" t="s">
        <v>399</v>
      </c>
      <c r="J2" s="150"/>
      <c r="K2" s="150"/>
      <c r="L2" s="155"/>
    </row>
    <row r="3" spans="1:12" ht="39.75" customHeight="1" thickBot="1" x14ac:dyDescent="0.25">
      <c r="A3" s="161"/>
      <c r="B3" s="559"/>
      <c r="C3" s="578"/>
      <c r="D3" s="879" t="s">
        <v>432</v>
      </c>
      <c r="E3" s="33" t="s">
        <v>436</v>
      </c>
      <c r="F3" s="33" t="s">
        <v>437</v>
      </c>
      <c r="G3" s="875" t="s">
        <v>438</v>
      </c>
      <c r="H3" s="584"/>
      <c r="I3" s="886" t="s">
        <v>432</v>
      </c>
      <c r="J3" s="34" t="s">
        <v>436</v>
      </c>
      <c r="K3" s="34" t="s">
        <v>437</v>
      </c>
      <c r="L3" s="35" t="s">
        <v>438</v>
      </c>
    </row>
    <row r="4" spans="1:12" ht="14.1" customHeight="1" x14ac:dyDescent="0.25">
      <c r="A4" s="112" t="s">
        <v>9</v>
      </c>
      <c r="B4" s="870" t="s">
        <v>8</v>
      </c>
      <c r="C4" s="889"/>
      <c r="D4" s="880"/>
      <c r="E4" s="5"/>
      <c r="F4" s="5"/>
      <c r="G4" s="5"/>
      <c r="H4" s="892"/>
      <c r="I4" s="880"/>
      <c r="J4" s="4"/>
      <c r="K4" s="4"/>
      <c r="L4" s="113"/>
    </row>
    <row r="5" spans="1:12" ht="14.1" customHeight="1" x14ac:dyDescent="0.25">
      <c r="A5" s="114">
        <v>10000</v>
      </c>
      <c r="B5" s="871" t="s">
        <v>156</v>
      </c>
      <c r="C5" s="890"/>
      <c r="D5" s="881"/>
      <c r="E5" s="3"/>
      <c r="F5" s="3"/>
      <c r="G5" s="3"/>
      <c r="H5" s="893"/>
      <c r="I5" s="881"/>
      <c r="J5" s="1"/>
      <c r="K5" s="1"/>
      <c r="L5" s="115"/>
    </row>
    <row r="6" spans="1:12" ht="47.25" x14ac:dyDescent="0.2">
      <c r="A6" s="116" t="s">
        <v>478</v>
      </c>
      <c r="B6" s="872" t="s">
        <v>486</v>
      </c>
      <c r="C6" s="638" t="s">
        <v>157</v>
      </c>
      <c r="D6" s="882">
        <v>1</v>
      </c>
      <c r="E6" s="111">
        <v>1</v>
      </c>
      <c r="F6" s="111">
        <v>1</v>
      </c>
      <c r="G6" s="876">
        <v>1</v>
      </c>
      <c r="H6" s="894"/>
      <c r="I6" s="887"/>
      <c r="J6" s="2"/>
      <c r="K6" s="2"/>
      <c r="L6" s="246"/>
    </row>
    <row r="7" spans="1:12" s="237" customFormat="1" ht="48.75" customHeight="1" x14ac:dyDescent="0.2">
      <c r="A7" s="116" t="s">
        <v>253</v>
      </c>
      <c r="B7" s="872" t="s">
        <v>480</v>
      </c>
      <c r="C7" s="638" t="s">
        <v>157</v>
      </c>
      <c r="D7" s="882">
        <v>1</v>
      </c>
      <c r="E7" s="111">
        <v>1</v>
      </c>
      <c r="F7" s="111">
        <v>1</v>
      </c>
      <c r="G7" s="876">
        <v>1</v>
      </c>
      <c r="H7" s="894"/>
      <c r="I7" s="887"/>
      <c r="J7" s="2"/>
      <c r="K7" s="2"/>
      <c r="L7" s="246"/>
    </row>
    <row r="8" spans="1:12" ht="14.1" customHeight="1" x14ac:dyDescent="0.2">
      <c r="A8" s="117">
        <v>10035</v>
      </c>
      <c r="B8" s="872" t="s">
        <v>158</v>
      </c>
      <c r="C8" s="638" t="s">
        <v>157</v>
      </c>
      <c r="D8" s="883">
        <v>1</v>
      </c>
      <c r="E8" s="244">
        <v>1</v>
      </c>
      <c r="F8" s="244">
        <v>1</v>
      </c>
      <c r="G8" s="877">
        <v>1</v>
      </c>
      <c r="H8" s="894"/>
      <c r="I8" s="887"/>
      <c r="J8" s="2"/>
      <c r="K8" s="2"/>
      <c r="L8" s="246"/>
    </row>
    <row r="9" spans="1:12" ht="14.1" customHeight="1" x14ac:dyDescent="0.2">
      <c r="A9" s="117">
        <v>10040</v>
      </c>
      <c r="B9" s="872" t="s">
        <v>159</v>
      </c>
      <c r="C9" s="638" t="s">
        <v>157</v>
      </c>
      <c r="D9" s="883">
        <v>1</v>
      </c>
      <c r="E9" s="244">
        <v>1</v>
      </c>
      <c r="F9" s="244">
        <v>1</v>
      </c>
      <c r="G9" s="877">
        <v>1</v>
      </c>
      <c r="H9" s="894"/>
      <c r="I9" s="887"/>
      <c r="J9" s="2"/>
      <c r="K9" s="2"/>
      <c r="L9" s="246"/>
    </row>
    <row r="10" spans="1:12" ht="14.1" customHeight="1" x14ac:dyDescent="0.2">
      <c r="A10" s="117">
        <v>10060</v>
      </c>
      <c r="B10" s="872" t="s">
        <v>222</v>
      </c>
      <c r="C10" s="638" t="s">
        <v>157</v>
      </c>
      <c r="D10" s="882">
        <v>1</v>
      </c>
      <c r="E10" s="111">
        <v>1</v>
      </c>
      <c r="F10" s="111">
        <v>1</v>
      </c>
      <c r="G10" s="876">
        <v>1</v>
      </c>
      <c r="H10" s="894"/>
      <c r="I10" s="887"/>
      <c r="J10" s="2"/>
      <c r="K10" s="2"/>
      <c r="L10" s="246"/>
    </row>
    <row r="11" spans="1:12" ht="14.1" customHeight="1" x14ac:dyDescent="0.2">
      <c r="A11" s="114">
        <v>20000</v>
      </c>
      <c r="B11" s="873" t="s">
        <v>223</v>
      </c>
      <c r="C11" s="891"/>
      <c r="D11" s="884"/>
      <c r="E11" s="220"/>
      <c r="F11" s="220"/>
      <c r="G11" s="219"/>
      <c r="H11" s="895"/>
      <c r="I11" s="888"/>
      <c r="J11" s="218"/>
      <c r="K11" s="218"/>
      <c r="L11" s="247"/>
    </row>
    <row r="12" spans="1:12" ht="14.1" customHeight="1" x14ac:dyDescent="0.2">
      <c r="A12" s="116" t="s">
        <v>476</v>
      </c>
      <c r="B12" s="872" t="s">
        <v>479</v>
      </c>
      <c r="C12" s="638" t="s">
        <v>157</v>
      </c>
      <c r="D12" s="883">
        <v>1</v>
      </c>
      <c r="E12" s="244">
        <v>1</v>
      </c>
      <c r="F12" s="244">
        <v>1</v>
      </c>
      <c r="G12" s="877">
        <v>1</v>
      </c>
      <c r="H12" s="894"/>
      <c r="I12" s="887"/>
      <c r="J12" s="2"/>
      <c r="K12" s="2"/>
      <c r="L12" s="246"/>
    </row>
    <row r="13" spans="1:12" ht="14.1" customHeight="1" x14ac:dyDescent="0.2">
      <c r="A13" s="116" t="s">
        <v>477</v>
      </c>
      <c r="B13" s="872" t="s">
        <v>396</v>
      </c>
      <c r="C13" s="638" t="s">
        <v>157</v>
      </c>
      <c r="D13" s="883">
        <v>1</v>
      </c>
      <c r="E13" s="244">
        <v>1</v>
      </c>
      <c r="F13" s="244">
        <v>1</v>
      </c>
      <c r="G13" s="877">
        <v>1</v>
      </c>
      <c r="H13" s="894"/>
      <c r="I13" s="887"/>
      <c r="J13" s="2"/>
      <c r="K13" s="2"/>
      <c r="L13" s="246"/>
    </row>
    <row r="14" spans="1:12" ht="51.75" customHeight="1" x14ac:dyDescent="0.2">
      <c r="A14" s="118" t="s">
        <v>259</v>
      </c>
      <c r="B14" s="872" t="s">
        <v>485</v>
      </c>
      <c r="C14" s="638" t="s">
        <v>157</v>
      </c>
      <c r="D14" s="883">
        <v>1</v>
      </c>
      <c r="E14" s="244">
        <v>1</v>
      </c>
      <c r="F14" s="244">
        <v>1</v>
      </c>
      <c r="G14" s="877">
        <v>1</v>
      </c>
      <c r="H14" s="894"/>
      <c r="I14" s="887"/>
      <c r="J14" s="2"/>
      <c r="K14" s="2"/>
      <c r="L14" s="246"/>
    </row>
    <row r="15" spans="1:12" ht="15.75" customHeight="1" thickBot="1" x14ac:dyDescent="0.25">
      <c r="A15" s="119">
        <v>20065</v>
      </c>
      <c r="B15" s="874" t="s">
        <v>367</v>
      </c>
      <c r="C15" s="640" t="s">
        <v>157</v>
      </c>
      <c r="D15" s="885">
        <v>1</v>
      </c>
      <c r="E15" s="245">
        <v>1</v>
      </c>
      <c r="F15" s="245">
        <v>1</v>
      </c>
      <c r="G15" s="878">
        <v>1</v>
      </c>
      <c r="H15" s="896"/>
      <c r="I15" s="887"/>
      <c r="J15" s="2"/>
      <c r="K15" s="2"/>
      <c r="L15" s="246"/>
    </row>
    <row r="16" spans="1:12" s="230" customFormat="1" ht="17.25" thickTop="1" thickBot="1" x14ac:dyDescent="0.3">
      <c r="A16" s="238" t="s">
        <v>382</v>
      </c>
      <c r="B16" s="239"/>
      <c r="C16" s="239"/>
      <c r="D16" s="239"/>
      <c r="E16" s="239"/>
      <c r="F16" s="239"/>
      <c r="G16" s="239"/>
      <c r="H16" s="631"/>
      <c r="I16" s="628">
        <f>SUM(I6:I15)</f>
        <v>0</v>
      </c>
      <c r="J16" s="242">
        <f>SUM(J6:J15)</f>
        <v>0</v>
      </c>
      <c r="K16" s="242">
        <f>SUM(K6:K15)</f>
        <v>0</v>
      </c>
      <c r="L16" s="243">
        <f>SUM(L6:L15)</f>
        <v>0</v>
      </c>
    </row>
    <row r="17" ht="14.1" customHeight="1" x14ac:dyDescent="0.2"/>
  </sheetData>
  <mergeCells count="8">
    <mergeCell ref="I2:L2"/>
    <mergeCell ref="H2:H3"/>
    <mergeCell ref="B1:L1"/>
    <mergeCell ref="A16:H16"/>
    <mergeCell ref="D2:G2"/>
    <mergeCell ref="A2:A3"/>
    <mergeCell ref="B2:B3"/>
    <mergeCell ref="C2:C3"/>
  </mergeCells>
  <phoneticPr fontId="23" type="noConversion"/>
  <conditionalFormatting sqref="A10:C10 A11:B11">
    <cfRule type="expression" dxfId="23" priority="1" stopIfTrue="1">
      <formula>$H10="y"</formula>
    </cfRule>
    <cfRule type="expression" dxfId="22" priority="2" stopIfTrue="1">
      <formula>$H10="x"</formula>
    </cfRule>
  </conditionalFormatting>
  <conditionalFormatting sqref="B14:C14">
    <cfRule type="expression" dxfId="21" priority="57" stopIfTrue="1">
      <formula>$I14="y"</formula>
    </cfRule>
    <cfRule type="expression" dxfId="20" priority="58" stopIfTrue="1">
      <formula>$I14="x"</formula>
    </cfRule>
  </conditionalFormatting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abSelected="1" view="pageBreakPreview" zoomScale="60" zoomScaleNormal="70" workbookViewId="0">
      <selection activeCell="H35" sqref="H35"/>
    </sheetView>
  </sheetViews>
  <sheetFormatPr defaultRowHeight="15" x14ac:dyDescent="0.25"/>
  <cols>
    <col min="1" max="1" width="14.28515625" style="248" customWidth="1"/>
    <col min="2" max="2" width="61.42578125" style="248" customWidth="1"/>
    <col min="3" max="3" width="14.7109375" style="248" customWidth="1"/>
    <col min="4" max="4" width="14.42578125" style="248" bestFit="1" customWidth="1"/>
    <col min="5" max="5" width="14" style="248" customWidth="1"/>
    <col min="6" max="6" width="15" style="248" bestFit="1" customWidth="1"/>
    <col min="7" max="7" width="13.7109375" style="248" customWidth="1"/>
    <col min="8" max="8" width="18.5703125" style="248" bestFit="1" customWidth="1"/>
    <col min="9" max="9" width="15.42578125" style="248" bestFit="1" customWidth="1"/>
    <col min="10" max="12" width="15.42578125" style="248" customWidth="1"/>
    <col min="13" max="13" width="6" style="248" customWidth="1"/>
    <col min="14" max="16384" width="9.140625" style="248"/>
  </cols>
  <sheetData>
    <row r="1" spans="1:12" ht="28.5" customHeight="1" thickBot="1" x14ac:dyDescent="0.3">
      <c r="A1" s="55" t="s">
        <v>403</v>
      </c>
      <c r="B1" s="162" t="s">
        <v>397</v>
      </c>
      <c r="C1" s="163"/>
      <c r="D1" s="163"/>
      <c r="E1" s="163"/>
      <c r="F1" s="163"/>
      <c r="G1" s="163"/>
      <c r="H1" s="163"/>
      <c r="I1" s="163"/>
      <c r="J1" s="163"/>
      <c r="K1" s="163"/>
      <c r="L1" s="164"/>
    </row>
    <row r="2" spans="1:12" ht="28.5" customHeight="1" thickBot="1" x14ac:dyDescent="0.3">
      <c r="A2" s="173" t="s">
        <v>269</v>
      </c>
      <c r="B2" s="169" t="s">
        <v>6</v>
      </c>
      <c r="C2" s="171" t="s">
        <v>7</v>
      </c>
      <c r="D2" s="371" t="s">
        <v>468</v>
      </c>
      <c r="E2" s="371"/>
      <c r="F2" s="371"/>
      <c r="G2" s="371"/>
      <c r="H2" s="165" t="s">
        <v>446</v>
      </c>
      <c r="I2" s="178" t="s">
        <v>466</v>
      </c>
      <c r="J2" s="178"/>
      <c r="K2" s="178"/>
      <c r="L2" s="179"/>
    </row>
    <row r="3" spans="1:12" ht="56.25" customHeight="1" thickBot="1" x14ac:dyDescent="0.3">
      <c r="A3" s="174"/>
      <c r="B3" s="170"/>
      <c r="C3" s="172"/>
      <c r="D3" s="838" t="s">
        <v>432</v>
      </c>
      <c r="E3" s="372" t="s">
        <v>436</v>
      </c>
      <c r="F3" s="372" t="s">
        <v>437</v>
      </c>
      <c r="G3" s="832" t="s">
        <v>438</v>
      </c>
      <c r="H3" s="166"/>
      <c r="I3" s="838" t="s">
        <v>432</v>
      </c>
      <c r="J3" s="372" t="s">
        <v>436</v>
      </c>
      <c r="K3" s="372" t="s">
        <v>437</v>
      </c>
      <c r="L3" s="373" t="s">
        <v>438</v>
      </c>
    </row>
    <row r="4" spans="1:12" ht="15.75" x14ac:dyDescent="0.25">
      <c r="A4" s="37">
        <v>200000</v>
      </c>
      <c r="B4" s="818" t="s">
        <v>50</v>
      </c>
      <c r="C4" s="853"/>
      <c r="D4" s="839"/>
      <c r="E4" s="249"/>
      <c r="F4" s="249"/>
      <c r="G4" s="833"/>
      <c r="H4" s="853"/>
      <c r="I4" s="847"/>
      <c r="J4" s="38"/>
      <c r="K4" s="38"/>
      <c r="L4" s="104"/>
    </row>
    <row r="5" spans="1:12" ht="15.75" x14ac:dyDescent="0.25">
      <c r="A5" s="39">
        <v>210000</v>
      </c>
      <c r="B5" s="819" t="s">
        <v>0</v>
      </c>
      <c r="C5" s="854"/>
      <c r="D5" s="840"/>
      <c r="E5" s="250"/>
      <c r="F5" s="250"/>
      <c r="G5" s="834"/>
      <c r="H5" s="854"/>
      <c r="I5" s="848"/>
      <c r="J5" s="40"/>
      <c r="K5" s="40"/>
      <c r="L5" s="105"/>
    </row>
    <row r="6" spans="1:12" ht="15.75" x14ac:dyDescent="0.25">
      <c r="A6" s="39">
        <v>213000</v>
      </c>
      <c r="B6" s="820" t="s">
        <v>54</v>
      </c>
      <c r="C6" s="855"/>
      <c r="D6" s="841"/>
      <c r="E6" s="251"/>
      <c r="F6" s="251"/>
      <c r="G6" s="835"/>
      <c r="H6" s="855"/>
      <c r="I6" s="849"/>
      <c r="J6" s="42"/>
      <c r="K6" s="42"/>
      <c r="L6" s="106"/>
    </row>
    <row r="7" spans="1:12" ht="15.75" x14ac:dyDescent="0.25">
      <c r="A7" s="43">
        <v>213010</v>
      </c>
      <c r="B7" s="821" t="s">
        <v>231</v>
      </c>
      <c r="C7" s="856" t="s">
        <v>146</v>
      </c>
      <c r="D7" s="842">
        <v>10</v>
      </c>
      <c r="E7" s="50">
        <v>0</v>
      </c>
      <c r="F7" s="50">
        <v>0</v>
      </c>
      <c r="G7" s="51">
        <v>0</v>
      </c>
      <c r="H7" s="866"/>
      <c r="I7" s="850">
        <f>+H7*D7</f>
        <v>0</v>
      </c>
      <c r="J7" s="41">
        <f>+H7*E7</f>
        <v>0</v>
      </c>
      <c r="K7" s="41">
        <f>+H7*F7</f>
        <v>0</v>
      </c>
      <c r="L7" s="107">
        <f>+H7*G7</f>
        <v>0</v>
      </c>
    </row>
    <row r="8" spans="1:12" ht="15.75" x14ac:dyDescent="0.25">
      <c r="A8" s="43">
        <v>213025</v>
      </c>
      <c r="B8" s="821" t="s">
        <v>55</v>
      </c>
      <c r="C8" s="856" t="s">
        <v>264</v>
      </c>
      <c r="D8" s="842">
        <v>10</v>
      </c>
      <c r="E8" s="50">
        <v>0</v>
      </c>
      <c r="F8" s="50">
        <v>0</v>
      </c>
      <c r="G8" s="51">
        <v>0</v>
      </c>
      <c r="H8" s="866"/>
      <c r="I8" s="850">
        <f>+H8*D8</f>
        <v>0</v>
      </c>
      <c r="J8" s="41">
        <f t="shared" ref="J8:J69" si="0">+H8*E8</f>
        <v>0</v>
      </c>
      <c r="K8" s="41">
        <f t="shared" ref="K8:K69" si="1">+H8*F8</f>
        <v>0</v>
      </c>
      <c r="L8" s="107">
        <f t="shared" ref="L8:L69" si="2">+H8*G8</f>
        <v>0</v>
      </c>
    </row>
    <row r="9" spans="1:12" ht="15.75" x14ac:dyDescent="0.25">
      <c r="A9" s="44">
        <v>214000</v>
      </c>
      <c r="B9" s="792" t="s">
        <v>150</v>
      </c>
      <c r="C9" s="854"/>
      <c r="D9" s="840"/>
      <c r="E9" s="250"/>
      <c r="F9" s="250"/>
      <c r="G9" s="834"/>
      <c r="H9" s="854"/>
      <c r="I9" s="848"/>
      <c r="J9" s="40"/>
      <c r="K9" s="40"/>
      <c r="L9" s="105"/>
    </row>
    <row r="10" spans="1:12" ht="18.75" x14ac:dyDescent="0.25">
      <c r="A10" s="45">
        <v>214040</v>
      </c>
      <c r="B10" s="793" t="s">
        <v>124</v>
      </c>
      <c r="C10" s="810" t="s">
        <v>291</v>
      </c>
      <c r="D10" s="842">
        <v>300</v>
      </c>
      <c r="E10" s="50">
        <v>0</v>
      </c>
      <c r="F10" s="50">
        <v>0</v>
      </c>
      <c r="G10" s="51">
        <v>0</v>
      </c>
      <c r="H10" s="866"/>
      <c r="I10" s="850">
        <f>+H10*D10</f>
        <v>0</v>
      </c>
      <c r="J10" s="41">
        <f t="shared" si="0"/>
        <v>0</v>
      </c>
      <c r="K10" s="41">
        <f t="shared" si="1"/>
        <v>0</v>
      </c>
      <c r="L10" s="107">
        <f t="shared" si="2"/>
        <v>0</v>
      </c>
    </row>
    <row r="11" spans="1:12" ht="15.75" x14ac:dyDescent="0.25">
      <c r="A11" s="39">
        <v>220000</v>
      </c>
      <c r="B11" s="822" t="s">
        <v>192</v>
      </c>
      <c r="C11" s="854"/>
      <c r="D11" s="840"/>
      <c r="E11" s="250"/>
      <c r="F11" s="250"/>
      <c r="G11" s="834"/>
      <c r="H11" s="854"/>
      <c r="I11" s="848"/>
      <c r="J11" s="40"/>
      <c r="K11" s="40"/>
      <c r="L11" s="105"/>
    </row>
    <row r="12" spans="1:12" ht="15.75" x14ac:dyDescent="0.25">
      <c r="A12" s="39">
        <v>221000</v>
      </c>
      <c r="B12" s="823" t="s">
        <v>49</v>
      </c>
      <c r="C12" s="855"/>
      <c r="D12" s="841"/>
      <c r="E12" s="251"/>
      <c r="F12" s="251"/>
      <c r="G12" s="835"/>
      <c r="H12" s="855"/>
      <c r="I12" s="849"/>
      <c r="J12" s="42"/>
      <c r="K12" s="42"/>
      <c r="L12" s="106"/>
    </row>
    <row r="13" spans="1:12" ht="15.75" x14ac:dyDescent="0.25">
      <c r="A13" s="46" t="s">
        <v>253</v>
      </c>
      <c r="B13" s="824" t="s">
        <v>288</v>
      </c>
      <c r="C13" s="857" t="s">
        <v>264</v>
      </c>
      <c r="D13" s="843">
        <v>3669</v>
      </c>
      <c r="E13" s="50">
        <v>4000</v>
      </c>
      <c r="F13" s="50">
        <v>0</v>
      </c>
      <c r="G13" s="51">
        <v>3545</v>
      </c>
      <c r="H13" s="866"/>
      <c r="I13" s="850">
        <f>+H13*D13</f>
        <v>0</v>
      </c>
      <c r="J13" s="41">
        <f t="shared" si="0"/>
        <v>0</v>
      </c>
      <c r="K13" s="41">
        <f t="shared" si="1"/>
        <v>0</v>
      </c>
      <c r="L13" s="107">
        <f t="shared" si="2"/>
        <v>0</v>
      </c>
    </row>
    <row r="14" spans="1:12" ht="15.75" x14ac:dyDescent="0.25">
      <c r="A14" s="47" t="s">
        <v>257</v>
      </c>
      <c r="B14" s="825" t="s">
        <v>319</v>
      </c>
      <c r="C14" s="858" t="s">
        <v>241</v>
      </c>
      <c r="D14" s="843">
        <v>1197</v>
      </c>
      <c r="E14" s="50">
        <v>2228</v>
      </c>
      <c r="F14" s="50">
        <v>0</v>
      </c>
      <c r="G14" s="51">
        <v>1313</v>
      </c>
      <c r="H14" s="866"/>
      <c r="I14" s="850">
        <f t="shared" ref="I14:I15" si="3">+H14*D14</f>
        <v>0</v>
      </c>
      <c r="J14" s="41">
        <f t="shared" si="0"/>
        <v>0</v>
      </c>
      <c r="K14" s="41">
        <f t="shared" si="1"/>
        <v>0</v>
      </c>
      <c r="L14" s="107">
        <f t="shared" si="2"/>
        <v>0</v>
      </c>
    </row>
    <row r="15" spans="1:12" ht="15.75" x14ac:dyDescent="0.25">
      <c r="A15" s="47" t="s">
        <v>259</v>
      </c>
      <c r="B15" s="825" t="s">
        <v>320</v>
      </c>
      <c r="C15" s="858" t="s">
        <v>241</v>
      </c>
      <c r="D15" s="843">
        <v>664</v>
      </c>
      <c r="E15" s="50">
        <v>0</v>
      </c>
      <c r="F15" s="50">
        <v>-115</v>
      </c>
      <c r="G15" s="51">
        <v>628</v>
      </c>
      <c r="H15" s="866"/>
      <c r="I15" s="850">
        <f t="shared" si="3"/>
        <v>0</v>
      </c>
      <c r="J15" s="41">
        <f t="shared" si="0"/>
        <v>0</v>
      </c>
      <c r="K15" s="41">
        <f t="shared" si="1"/>
        <v>0</v>
      </c>
      <c r="L15" s="107">
        <f t="shared" si="2"/>
        <v>0</v>
      </c>
    </row>
    <row r="16" spans="1:12" ht="15.75" x14ac:dyDescent="0.25">
      <c r="A16" s="39">
        <v>222000</v>
      </c>
      <c r="B16" s="823" t="s">
        <v>154</v>
      </c>
      <c r="C16" s="855"/>
      <c r="D16" s="841"/>
      <c r="E16" s="251"/>
      <c r="F16" s="251"/>
      <c r="G16" s="835"/>
      <c r="H16" s="855"/>
      <c r="I16" s="849"/>
      <c r="J16" s="42"/>
      <c r="K16" s="42"/>
      <c r="L16" s="106"/>
    </row>
    <row r="17" spans="1:12" ht="15.75" x14ac:dyDescent="0.25">
      <c r="A17" s="39">
        <v>222100</v>
      </c>
      <c r="B17" s="826" t="s">
        <v>197</v>
      </c>
      <c r="C17" s="859"/>
      <c r="D17" s="844"/>
      <c r="E17" s="48"/>
      <c r="F17" s="48"/>
      <c r="G17" s="836"/>
      <c r="H17" s="859"/>
      <c r="I17" s="844"/>
      <c r="J17" s="48"/>
      <c r="K17" s="48"/>
      <c r="L17" s="108"/>
    </row>
    <row r="18" spans="1:12" ht="31.5" x14ac:dyDescent="0.25">
      <c r="A18" s="45">
        <v>222110</v>
      </c>
      <c r="B18" s="827" t="s">
        <v>151</v>
      </c>
      <c r="C18" s="860" t="s">
        <v>241</v>
      </c>
      <c r="D18" s="843">
        <v>8359</v>
      </c>
      <c r="E18" s="50">
        <v>7248</v>
      </c>
      <c r="F18" s="50">
        <v>0</v>
      </c>
      <c r="G18" s="51">
        <v>4750</v>
      </c>
      <c r="H18" s="866"/>
      <c r="I18" s="850">
        <f>+H18*D18</f>
        <v>0</v>
      </c>
      <c r="J18" s="41">
        <f t="shared" si="0"/>
        <v>0</v>
      </c>
      <c r="K18" s="41">
        <f t="shared" si="1"/>
        <v>0</v>
      </c>
      <c r="L18" s="107">
        <f t="shared" si="2"/>
        <v>0</v>
      </c>
    </row>
    <row r="19" spans="1:12" ht="15.75" x14ac:dyDescent="0.25">
      <c r="A19" s="39">
        <v>300000</v>
      </c>
      <c r="B19" s="828" t="s">
        <v>289</v>
      </c>
      <c r="C19" s="861"/>
      <c r="D19" s="845"/>
      <c r="E19" s="252"/>
      <c r="F19" s="252"/>
      <c r="G19" s="837"/>
      <c r="H19" s="861"/>
      <c r="I19" s="851"/>
      <c r="J19" s="49"/>
      <c r="K19" s="49"/>
      <c r="L19" s="109"/>
    </row>
    <row r="20" spans="1:12" ht="15.75" x14ac:dyDescent="0.25">
      <c r="A20" s="39">
        <v>310000</v>
      </c>
      <c r="B20" s="822" t="s">
        <v>162</v>
      </c>
      <c r="C20" s="854"/>
      <c r="D20" s="840"/>
      <c r="E20" s="250"/>
      <c r="F20" s="250"/>
      <c r="G20" s="834"/>
      <c r="H20" s="854"/>
      <c r="I20" s="848"/>
      <c r="J20" s="40"/>
      <c r="K20" s="40"/>
      <c r="L20" s="105"/>
    </row>
    <row r="21" spans="1:12" ht="15.75" x14ac:dyDescent="0.25">
      <c r="A21" s="39">
        <v>311000</v>
      </c>
      <c r="B21" s="823" t="s">
        <v>226</v>
      </c>
      <c r="C21" s="855"/>
      <c r="D21" s="841"/>
      <c r="E21" s="251"/>
      <c r="F21" s="251"/>
      <c r="G21" s="835"/>
      <c r="H21" s="855"/>
      <c r="I21" s="849"/>
      <c r="J21" s="42"/>
      <c r="K21" s="42"/>
      <c r="L21" s="106"/>
    </row>
    <row r="22" spans="1:12" ht="15.75" x14ac:dyDescent="0.25">
      <c r="A22" s="45">
        <v>311015</v>
      </c>
      <c r="B22" s="793" t="s">
        <v>136</v>
      </c>
      <c r="C22" s="810" t="s">
        <v>241</v>
      </c>
      <c r="D22" s="843">
        <v>20</v>
      </c>
      <c r="E22" s="50">
        <v>0</v>
      </c>
      <c r="F22" s="50">
        <v>0</v>
      </c>
      <c r="G22" s="51">
        <v>0</v>
      </c>
      <c r="H22" s="866"/>
      <c r="I22" s="850">
        <f>+H22*D22</f>
        <v>0</v>
      </c>
      <c r="J22" s="41">
        <f t="shared" si="0"/>
        <v>0</v>
      </c>
      <c r="K22" s="41">
        <f t="shared" si="1"/>
        <v>0</v>
      </c>
      <c r="L22" s="107">
        <f t="shared" si="2"/>
        <v>0</v>
      </c>
    </row>
    <row r="23" spans="1:12" ht="15.75" x14ac:dyDescent="0.25">
      <c r="A23" s="45">
        <v>311095</v>
      </c>
      <c r="B23" s="793" t="s">
        <v>166</v>
      </c>
      <c r="C23" s="810" t="s">
        <v>227</v>
      </c>
      <c r="D23" s="843">
        <v>30</v>
      </c>
      <c r="E23" s="50">
        <v>0</v>
      </c>
      <c r="F23" s="50">
        <v>0</v>
      </c>
      <c r="G23" s="51">
        <v>0</v>
      </c>
      <c r="H23" s="866"/>
      <c r="I23" s="850">
        <f t="shared" ref="I23:I84" si="4">+H23*D23</f>
        <v>0</v>
      </c>
      <c r="J23" s="41">
        <f t="shared" si="0"/>
        <v>0</v>
      </c>
      <c r="K23" s="41">
        <f t="shared" si="1"/>
        <v>0</v>
      </c>
      <c r="L23" s="107">
        <f t="shared" si="2"/>
        <v>0</v>
      </c>
    </row>
    <row r="24" spans="1:12" ht="15.75" x14ac:dyDescent="0.25">
      <c r="A24" s="45">
        <v>311097</v>
      </c>
      <c r="B24" s="793" t="s">
        <v>167</v>
      </c>
      <c r="C24" s="810" t="s">
        <v>227</v>
      </c>
      <c r="D24" s="843">
        <v>4</v>
      </c>
      <c r="E24" s="50">
        <v>0</v>
      </c>
      <c r="F24" s="50">
        <v>0</v>
      </c>
      <c r="G24" s="51">
        <v>0</v>
      </c>
      <c r="H24" s="866"/>
      <c r="I24" s="850">
        <f t="shared" si="4"/>
        <v>0</v>
      </c>
      <c r="J24" s="41">
        <f t="shared" si="0"/>
        <v>0</v>
      </c>
      <c r="K24" s="41">
        <f t="shared" si="1"/>
        <v>0</v>
      </c>
      <c r="L24" s="107">
        <f t="shared" si="2"/>
        <v>0</v>
      </c>
    </row>
    <row r="25" spans="1:12" ht="15.75" x14ac:dyDescent="0.25">
      <c r="A25" s="39">
        <v>400000</v>
      </c>
      <c r="B25" s="828" t="s">
        <v>221</v>
      </c>
      <c r="C25" s="861"/>
      <c r="D25" s="845"/>
      <c r="E25" s="252"/>
      <c r="F25" s="252"/>
      <c r="G25" s="837"/>
      <c r="H25" s="861"/>
      <c r="I25" s="851"/>
      <c r="J25" s="49"/>
      <c r="K25" s="49"/>
      <c r="L25" s="109"/>
    </row>
    <row r="26" spans="1:12" ht="15.75" x14ac:dyDescent="0.25">
      <c r="A26" s="39">
        <v>410000</v>
      </c>
      <c r="B26" s="822" t="s">
        <v>160</v>
      </c>
      <c r="C26" s="854"/>
      <c r="D26" s="840"/>
      <c r="E26" s="250"/>
      <c r="F26" s="250"/>
      <c r="G26" s="834"/>
      <c r="H26" s="854"/>
      <c r="I26" s="848"/>
      <c r="J26" s="40"/>
      <c r="K26" s="40"/>
      <c r="L26" s="105"/>
    </row>
    <row r="27" spans="1:12" ht="15.75" x14ac:dyDescent="0.25">
      <c r="A27" s="43">
        <v>410035</v>
      </c>
      <c r="B27" s="829" t="s">
        <v>65</v>
      </c>
      <c r="C27" s="862" t="s">
        <v>145</v>
      </c>
      <c r="D27" s="843">
        <v>989</v>
      </c>
      <c r="E27" s="50">
        <v>515</v>
      </c>
      <c r="F27" s="50">
        <v>0</v>
      </c>
      <c r="G27" s="51">
        <v>638</v>
      </c>
      <c r="H27" s="866"/>
      <c r="I27" s="850">
        <f t="shared" si="4"/>
        <v>0</v>
      </c>
      <c r="J27" s="41">
        <f t="shared" si="0"/>
        <v>0</v>
      </c>
      <c r="K27" s="41">
        <f t="shared" si="1"/>
        <v>0</v>
      </c>
      <c r="L27" s="107">
        <f t="shared" si="2"/>
        <v>0</v>
      </c>
    </row>
    <row r="28" spans="1:12" ht="15.75" x14ac:dyDescent="0.25">
      <c r="A28" s="39">
        <v>440000</v>
      </c>
      <c r="B28" s="822" t="s">
        <v>56</v>
      </c>
      <c r="C28" s="854"/>
      <c r="D28" s="840"/>
      <c r="E28" s="250"/>
      <c r="F28" s="250"/>
      <c r="G28" s="834"/>
      <c r="H28" s="854"/>
      <c r="I28" s="848"/>
      <c r="J28" s="40"/>
      <c r="K28" s="40"/>
      <c r="L28" s="105"/>
    </row>
    <row r="29" spans="1:12" ht="15.75" x14ac:dyDescent="0.25">
      <c r="A29" s="39">
        <v>444000</v>
      </c>
      <c r="B29" s="823" t="s">
        <v>147</v>
      </c>
      <c r="C29" s="855"/>
      <c r="D29" s="841"/>
      <c r="E29" s="251"/>
      <c r="F29" s="251"/>
      <c r="G29" s="835"/>
      <c r="H29" s="855"/>
      <c r="I29" s="849"/>
      <c r="J29" s="42"/>
      <c r="K29" s="42"/>
      <c r="L29" s="106"/>
    </row>
    <row r="30" spans="1:12" ht="15.75" x14ac:dyDescent="0.25">
      <c r="A30" s="43">
        <v>444010</v>
      </c>
      <c r="B30" s="829" t="s">
        <v>148</v>
      </c>
      <c r="C30" s="862" t="s">
        <v>145</v>
      </c>
      <c r="D30" s="843">
        <v>30</v>
      </c>
      <c r="E30" s="50">
        <v>0</v>
      </c>
      <c r="F30" s="50">
        <v>0</v>
      </c>
      <c r="G30" s="51">
        <v>104</v>
      </c>
      <c r="H30" s="866"/>
      <c r="I30" s="850">
        <f t="shared" si="4"/>
        <v>0</v>
      </c>
      <c r="J30" s="41">
        <f t="shared" si="0"/>
        <v>0</v>
      </c>
      <c r="K30" s="41">
        <f t="shared" si="1"/>
        <v>0</v>
      </c>
      <c r="L30" s="107">
        <f t="shared" si="2"/>
        <v>0</v>
      </c>
    </row>
    <row r="31" spans="1:12" ht="15.75" x14ac:dyDescent="0.25">
      <c r="A31" s="43">
        <v>444020</v>
      </c>
      <c r="B31" s="829" t="s">
        <v>120</v>
      </c>
      <c r="C31" s="862" t="s">
        <v>145</v>
      </c>
      <c r="D31" s="843">
        <v>827</v>
      </c>
      <c r="E31" s="50">
        <v>1187</v>
      </c>
      <c r="F31" s="50">
        <v>0</v>
      </c>
      <c r="G31" s="51">
        <v>628</v>
      </c>
      <c r="H31" s="866"/>
      <c r="I31" s="850">
        <f t="shared" si="4"/>
        <v>0</v>
      </c>
      <c r="J31" s="41">
        <f t="shared" si="0"/>
        <v>0</v>
      </c>
      <c r="K31" s="41">
        <f t="shared" si="1"/>
        <v>0</v>
      </c>
      <c r="L31" s="107">
        <f t="shared" si="2"/>
        <v>0</v>
      </c>
    </row>
    <row r="32" spans="1:12" ht="15.75" x14ac:dyDescent="0.25">
      <c r="A32" s="43">
        <v>444041</v>
      </c>
      <c r="B32" s="829" t="s">
        <v>101</v>
      </c>
      <c r="C32" s="862" t="s">
        <v>146</v>
      </c>
      <c r="D32" s="843">
        <v>6</v>
      </c>
      <c r="E32" s="50">
        <v>14</v>
      </c>
      <c r="F32" s="50">
        <v>0</v>
      </c>
      <c r="G32" s="51">
        <v>3</v>
      </c>
      <c r="H32" s="866"/>
      <c r="I32" s="850">
        <f t="shared" si="4"/>
        <v>0</v>
      </c>
      <c r="J32" s="41">
        <f t="shared" si="0"/>
        <v>0</v>
      </c>
      <c r="K32" s="41">
        <f t="shared" si="1"/>
        <v>0</v>
      </c>
      <c r="L32" s="107">
        <f t="shared" si="2"/>
        <v>0</v>
      </c>
    </row>
    <row r="33" spans="1:12" ht="15.75" x14ac:dyDescent="0.25">
      <c r="A33" s="43">
        <v>444042</v>
      </c>
      <c r="B33" s="829" t="s">
        <v>102</v>
      </c>
      <c r="C33" s="862" t="s">
        <v>146</v>
      </c>
      <c r="D33" s="843">
        <v>15</v>
      </c>
      <c r="E33" s="50">
        <v>12</v>
      </c>
      <c r="F33" s="50">
        <v>0</v>
      </c>
      <c r="G33" s="51">
        <v>19</v>
      </c>
      <c r="H33" s="866"/>
      <c r="I33" s="850">
        <f t="shared" si="4"/>
        <v>0</v>
      </c>
      <c r="J33" s="41">
        <f t="shared" si="0"/>
        <v>0</v>
      </c>
      <c r="K33" s="41">
        <f t="shared" si="1"/>
        <v>0</v>
      </c>
      <c r="L33" s="107">
        <f t="shared" si="2"/>
        <v>0</v>
      </c>
    </row>
    <row r="34" spans="1:12" ht="15.75" x14ac:dyDescent="0.25">
      <c r="A34" s="43" t="s">
        <v>260</v>
      </c>
      <c r="B34" s="829" t="s">
        <v>321</v>
      </c>
      <c r="C34" s="860" t="s">
        <v>146</v>
      </c>
      <c r="D34" s="843">
        <v>1</v>
      </c>
      <c r="E34" s="50">
        <v>0</v>
      </c>
      <c r="F34" s="50">
        <v>0</v>
      </c>
      <c r="G34" s="51">
        <v>1</v>
      </c>
      <c r="H34" s="866"/>
      <c r="I34" s="850">
        <f t="shared" si="4"/>
        <v>0</v>
      </c>
      <c r="J34" s="41">
        <f t="shared" si="0"/>
        <v>0</v>
      </c>
      <c r="K34" s="41">
        <f t="shared" si="1"/>
        <v>0</v>
      </c>
      <c r="L34" s="107">
        <f t="shared" si="2"/>
        <v>0</v>
      </c>
    </row>
    <row r="35" spans="1:12" ht="15.75" x14ac:dyDescent="0.25">
      <c r="A35" s="43" t="s">
        <v>261</v>
      </c>
      <c r="B35" s="829" t="s">
        <v>290</v>
      </c>
      <c r="C35" s="862" t="s">
        <v>145</v>
      </c>
      <c r="D35" s="843">
        <v>0</v>
      </c>
      <c r="E35" s="50">
        <v>205</v>
      </c>
      <c r="F35" s="50">
        <v>0</v>
      </c>
      <c r="G35" s="51">
        <v>0</v>
      </c>
      <c r="H35" s="866"/>
      <c r="I35" s="850">
        <f t="shared" si="4"/>
        <v>0</v>
      </c>
      <c r="J35" s="41">
        <f t="shared" si="0"/>
        <v>0</v>
      </c>
      <c r="K35" s="41">
        <f t="shared" si="1"/>
        <v>0</v>
      </c>
      <c r="L35" s="107">
        <f t="shared" si="2"/>
        <v>0</v>
      </c>
    </row>
    <row r="36" spans="1:12" ht="15.75" x14ac:dyDescent="0.25">
      <c r="A36" s="44">
        <v>460000</v>
      </c>
      <c r="B36" s="792" t="s">
        <v>142</v>
      </c>
      <c r="C36" s="854"/>
      <c r="D36" s="840"/>
      <c r="E36" s="250"/>
      <c r="F36" s="250"/>
      <c r="G36" s="834"/>
      <c r="H36" s="854"/>
      <c r="I36" s="848"/>
      <c r="J36" s="40"/>
      <c r="K36" s="40"/>
      <c r="L36" s="105"/>
    </row>
    <row r="37" spans="1:12" ht="15.75" x14ac:dyDescent="0.25">
      <c r="A37" s="44">
        <v>461000</v>
      </c>
      <c r="B37" s="792" t="s">
        <v>149</v>
      </c>
      <c r="C37" s="854"/>
      <c r="D37" s="840"/>
      <c r="E37" s="250"/>
      <c r="F37" s="250"/>
      <c r="G37" s="834"/>
      <c r="H37" s="854"/>
      <c r="I37" s="848"/>
      <c r="J37" s="40"/>
      <c r="K37" s="40"/>
      <c r="L37" s="105"/>
    </row>
    <row r="38" spans="1:12" ht="18.75" x14ac:dyDescent="0.25">
      <c r="A38" s="45">
        <v>461010</v>
      </c>
      <c r="B38" s="793" t="s">
        <v>45</v>
      </c>
      <c r="C38" s="810" t="s">
        <v>291</v>
      </c>
      <c r="D38" s="843">
        <v>2186</v>
      </c>
      <c r="E38" s="50">
        <v>0</v>
      </c>
      <c r="F38" s="50">
        <v>0</v>
      </c>
      <c r="G38" s="51">
        <v>0</v>
      </c>
      <c r="H38" s="866"/>
      <c r="I38" s="850">
        <f t="shared" si="4"/>
        <v>0</v>
      </c>
      <c r="J38" s="41">
        <f t="shared" si="0"/>
        <v>0</v>
      </c>
      <c r="K38" s="41">
        <f t="shared" si="1"/>
        <v>0</v>
      </c>
      <c r="L38" s="107">
        <f t="shared" si="2"/>
        <v>0</v>
      </c>
    </row>
    <row r="39" spans="1:12" ht="18.75" x14ac:dyDescent="0.25">
      <c r="A39" s="45">
        <v>461020</v>
      </c>
      <c r="B39" s="793" t="s">
        <v>46</v>
      </c>
      <c r="C39" s="810" t="s">
        <v>292</v>
      </c>
      <c r="D39" s="843">
        <v>505</v>
      </c>
      <c r="E39" s="50">
        <v>0</v>
      </c>
      <c r="F39" s="50">
        <v>0</v>
      </c>
      <c r="G39" s="51">
        <v>0</v>
      </c>
      <c r="H39" s="866"/>
      <c r="I39" s="850">
        <f t="shared" si="4"/>
        <v>0</v>
      </c>
      <c r="J39" s="41">
        <f t="shared" si="0"/>
        <v>0</v>
      </c>
      <c r="K39" s="41">
        <f t="shared" si="1"/>
        <v>0</v>
      </c>
      <c r="L39" s="107">
        <f t="shared" si="2"/>
        <v>0</v>
      </c>
    </row>
    <row r="40" spans="1:12" ht="15.75" x14ac:dyDescent="0.25">
      <c r="A40" s="44">
        <v>462000</v>
      </c>
      <c r="B40" s="792" t="s">
        <v>143</v>
      </c>
      <c r="C40" s="854"/>
      <c r="D40" s="840"/>
      <c r="E40" s="250"/>
      <c r="F40" s="250"/>
      <c r="G40" s="834"/>
      <c r="H40" s="854"/>
      <c r="I40" s="848"/>
      <c r="J40" s="40"/>
      <c r="K40" s="40"/>
      <c r="L40" s="105"/>
    </row>
    <row r="41" spans="1:12" ht="18.75" x14ac:dyDescent="0.25">
      <c r="A41" s="45">
        <v>462020</v>
      </c>
      <c r="B41" s="793" t="s">
        <v>144</v>
      </c>
      <c r="C41" s="810" t="s">
        <v>292</v>
      </c>
      <c r="D41" s="843">
        <v>864</v>
      </c>
      <c r="E41" s="50">
        <v>0</v>
      </c>
      <c r="F41" s="50">
        <v>0</v>
      </c>
      <c r="G41" s="51">
        <v>0</v>
      </c>
      <c r="H41" s="866"/>
      <c r="I41" s="850">
        <f t="shared" si="4"/>
        <v>0</v>
      </c>
      <c r="J41" s="41">
        <f t="shared" si="0"/>
        <v>0</v>
      </c>
      <c r="K41" s="41">
        <f t="shared" si="1"/>
        <v>0</v>
      </c>
      <c r="L41" s="107">
        <f t="shared" si="2"/>
        <v>0</v>
      </c>
    </row>
    <row r="42" spans="1:12" ht="15.75" x14ac:dyDescent="0.25">
      <c r="A42" s="44">
        <v>800000</v>
      </c>
      <c r="B42" s="830" t="s">
        <v>13</v>
      </c>
      <c r="C42" s="861"/>
      <c r="D42" s="845"/>
      <c r="E42" s="252"/>
      <c r="F42" s="252"/>
      <c r="G42" s="837"/>
      <c r="H42" s="861"/>
      <c r="I42" s="851"/>
      <c r="J42" s="49"/>
      <c r="K42" s="49"/>
      <c r="L42" s="109"/>
    </row>
    <row r="43" spans="1:12" ht="15.75" x14ac:dyDescent="0.25">
      <c r="A43" s="44">
        <v>850000</v>
      </c>
      <c r="B43" s="792" t="s">
        <v>103</v>
      </c>
      <c r="C43" s="854"/>
      <c r="D43" s="840"/>
      <c r="E43" s="250"/>
      <c r="F43" s="250"/>
      <c r="G43" s="834"/>
      <c r="H43" s="854"/>
      <c r="I43" s="848"/>
      <c r="J43" s="40"/>
      <c r="K43" s="40"/>
      <c r="L43" s="105"/>
    </row>
    <row r="44" spans="1:12" ht="15.75" x14ac:dyDescent="0.25">
      <c r="A44" s="44">
        <v>850100</v>
      </c>
      <c r="B44" s="792" t="s">
        <v>104</v>
      </c>
      <c r="C44" s="854"/>
      <c r="D44" s="840"/>
      <c r="E44" s="250"/>
      <c r="F44" s="250"/>
      <c r="G44" s="834"/>
      <c r="H44" s="854"/>
      <c r="I44" s="848"/>
      <c r="J44" s="40"/>
      <c r="K44" s="40"/>
      <c r="L44" s="105"/>
    </row>
    <row r="45" spans="1:12" ht="18.75" x14ac:dyDescent="0.25">
      <c r="A45" s="45">
        <v>851105</v>
      </c>
      <c r="B45" s="793" t="s">
        <v>164</v>
      </c>
      <c r="C45" s="810" t="s">
        <v>291</v>
      </c>
      <c r="D45" s="843">
        <v>1100</v>
      </c>
      <c r="E45" s="50">
        <v>163</v>
      </c>
      <c r="F45" s="50">
        <v>0</v>
      </c>
      <c r="G45" s="51">
        <v>0</v>
      </c>
      <c r="H45" s="866"/>
      <c r="I45" s="850">
        <f t="shared" si="4"/>
        <v>0</v>
      </c>
      <c r="J45" s="41">
        <f t="shared" si="0"/>
        <v>0</v>
      </c>
      <c r="K45" s="41">
        <f t="shared" si="1"/>
        <v>0</v>
      </c>
      <c r="L45" s="107">
        <f t="shared" si="2"/>
        <v>0</v>
      </c>
    </row>
    <row r="46" spans="1:12" ht="15.75" x14ac:dyDescent="0.25">
      <c r="A46" s="39">
        <v>900000</v>
      </c>
      <c r="B46" s="828" t="s">
        <v>20</v>
      </c>
      <c r="C46" s="861"/>
      <c r="D46" s="845"/>
      <c r="E46" s="252"/>
      <c r="F46" s="252"/>
      <c r="G46" s="837"/>
      <c r="H46" s="861"/>
      <c r="I46" s="851"/>
      <c r="J46" s="49"/>
      <c r="K46" s="49"/>
      <c r="L46" s="109"/>
    </row>
    <row r="47" spans="1:12" ht="15.75" x14ac:dyDescent="0.25">
      <c r="A47" s="39">
        <v>910000</v>
      </c>
      <c r="B47" s="822" t="s">
        <v>5</v>
      </c>
      <c r="C47" s="854"/>
      <c r="D47" s="840"/>
      <c r="E47" s="250"/>
      <c r="F47" s="250"/>
      <c r="G47" s="834"/>
      <c r="H47" s="854"/>
      <c r="I47" s="848"/>
      <c r="J47" s="40"/>
      <c r="K47" s="40"/>
      <c r="L47" s="105"/>
    </row>
    <row r="48" spans="1:12" ht="15.75" x14ac:dyDescent="0.25">
      <c r="A48" s="39">
        <v>911000</v>
      </c>
      <c r="B48" s="823" t="s">
        <v>4</v>
      </c>
      <c r="C48" s="855"/>
      <c r="D48" s="841"/>
      <c r="E48" s="251"/>
      <c r="F48" s="251"/>
      <c r="G48" s="835"/>
      <c r="H48" s="855"/>
      <c r="I48" s="849"/>
      <c r="J48" s="42"/>
      <c r="K48" s="42"/>
      <c r="L48" s="106"/>
    </row>
    <row r="49" spans="1:12" ht="15.75" x14ac:dyDescent="0.25">
      <c r="A49" s="43">
        <v>911030</v>
      </c>
      <c r="B49" s="829" t="s">
        <v>117</v>
      </c>
      <c r="C49" s="862" t="s">
        <v>19</v>
      </c>
      <c r="D49" s="843">
        <v>2647</v>
      </c>
      <c r="E49" s="50">
        <v>684</v>
      </c>
      <c r="F49" s="50">
        <v>0</v>
      </c>
      <c r="G49" s="51">
        <v>809</v>
      </c>
      <c r="H49" s="866"/>
      <c r="I49" s="850">
        <f t="shared" si="4"/>
        <v>0</v>
      </c>
      <c r="J49" s="41">
        <f t="shared" si="0"/>
        <v>0</v>
      </c>
      <c r="K49" s="41">
        <f t="shared" si="1"/>
        <v>0</v>
      </c>
      <c r="L49" s="107">
        <f t="shared" si="2"/>
        <v>0</v>
      </c>
    </row>
    <row r="50" spans="1:12" ht="15.75" x14ac:dyDescent="0.25">
      <c r="A50" s="43">
        <v>911040</v>
      </c>
      <c r="B50" s="829" t="s">
        <v>293</v>
      </c>
      <c r="C50" s="862" t="s">
        <v>33</v>
      </c>
      <c r="D50" s="843">
        <v>4</v>
      </c>
      <c r="E50" s="50">
        <v>2</v>
      </c>
      <c r="F50" s="50">
        <v>0</v>
      </c>
      <c r="G50" s="51">
        <v>0</v>
      </c>
      <c r="H50" s="867"/>
      <c r="I50" s="850">
        <f t="shared" si="4"/>
        <v>0</v>
      </c>
      <c r="J50" s="41">
        <f t="shared" si="0"/>
        <v>0</v>
      </c>
      <c r="K50" s="41">
        <f t="shared" si="1"/>
        <v>0</v>
      </c>
      <c r="L50" s="107">
        <f t="shared" si="2"/>
        <v>0</v>
      </c>
    </row>
    <row r="51" spans="1:12" ht="15.75" x14ac:dyDescent="0.25">
      <c r="A51" s="43">
        <v>911042</v>
      </c>
      <c r="B51" s="829" t="s">
        <v>243</v>
      </c>
      <c r="C51" s="862" t="s">
        <v>33</v>
      </c>
      <c r="D51" s="843">
        <v>0</v>
      </c>
      <c r="E51" s="50">
        <v>2</v>
      </c>
      <c r="F51" s="50">
        <v>0</v>
      </c>
      <c r="G51" s="51">
        <v>0</v>
      </c>
      <c r="H51" s="867"/>
      <c r="I51" s="850">
        <f t="shared" si="4"/>
        <v>0</v>
      </c>
      <c r="J51" s="41">
        <f t="shared" si="0"/>
        <v>0</v>
      </c>
      <c r="K51" s="41">
        <f t="shared" si="1"/>
        <v>0</v>
      </c>
      <c r="L51" s="107">
        <f t="shared" si="2"/>
        <v>0</v>
      </c>
    </row>
    <row r="52" spans="1:12" ht="15.75" x14ac:dyDescent="0.25">
      <c r="A52" s="43">
        <v>911140</v>
      </c>
      <c r="B52" s="829" t="s">
        <v>40</v>
      </c>
      <c r="C52" s="862" t="s">
        <v>146</v>
      </c>
      <c r="D52" s="843">
        <v>1</v>
      </c>
      <c r="E52" s="50">
        <v>0</v>
      </c>
      <c r="F52" s="50">
        <v>0</v>
      </c>
      <c r="G52" s="51">
        <v>0</v>
      </c>
      <c r="H52" s="867"/>
      <c r="I52" s="850">
        <f t="shared" si="4"/>
        <v>0</v>
      </c>
      <c r="J52" s="41">
        <f t="shared" si="0"/>
        <v>0</v>
      </c>
      <c r="K52" s="41">
        <f t="shared" si="1"/>
        <v>0</v>
      </c>
      <c r="L52" s="107">
        <f t="shared" si="2"/>
        <v>0</v>
      </c>
    </row>
    <row r="53" spans="1:12" ht="15.75" x14ac:dyDescent="0.25">
      <c r="A53" s="43">
        <v>911160</v>
      </c>
      <c r="B53" s="829" t="s">
        <v>41</v>
      </c>
      <c r="C53" s="862" t="s">
        <v>146</v>
      </c>
      <c r="D53" s="843">
        <v>6</v>
      </c>
      <c r="E53" s="50">
        <v>4</v>
      </c>
      <c r="F53" s="50">
        <v>0</v>
      </c>
      <c r="G53" s="51">
        <v>0</v>
      </c>
      <c r="H53" s="866"/>
      <c r="I53" s="850">
        <f t="shared" si="4"/>
        <v>0</v>
      </c>
      <c r="J53" s="41">
        <f t="shared" si="0"/>
        <v>0</v>
      </c>
      <c r="K53" s="41">
        <f t="shared" si="1"/>
        <v>0</v>
      </c>
      <c r="L53" s="107">
        <f t="shared" si="2"/>
        <v>0</v>
      </c>
    </row>
    <row r="54" spans="1:12" ht="15.75" x14ac:dyDescent="0.25">
      <c r="A54" s="43">
        <v>911180</v>
      </c>
      <c r="B54" s="829" t="s">
        <v>42</v>
      </c>
      <c r="C54" s="862" t="s">
        <v>146</v>
      </c>
      <c r="D54" s="843">
        <v>1</v>
      </c>
      <c r="E54" s="50">
        <v>0</v>
      </c>
      <c r="F54" s="50">
        <v>0</v>
      </c>
      <c r="G54" s="51">
        <v>0</v>
      </c>
      <c r="H54" s="866"/>
      <c r="I54" s="850">
        <f t="shared" si="4"/>
        <v>0</v>
      </c>
      <c r="J54" s="41">
        <f t="shared" si="0"/>
        <v>0</v>
      </c>
      <c r="K54" s="41">
        <f t="shared" si="1"/>
        <v>0</v>
      </c>
      <c r="L54" s="107">
        <f t="shared" si="2"/>
        <v>0</v>
      </c>
    </row>
    <row r="55" spans="1:12" ht="18.75" x14ac:dyDescent="0.25">
      <c r="A55" s="43">
        <v>911190</v>
      </c>
      <c r="B55" s="829" t="s">
        <v>118</v>
      </c>
      <c r="C55" s="862" t="s">
        <v>291</v>
      </c>
      <c r="D55" s="843">
        <v>250</v>
      </c>
      <c r="E55" s="50">
        <v>0</v>
      </c>
      <c r="F55" s="50">
        <v>0</v>
      </c>
      <c r="G55" s="51">
        <v>0</v>
      </c>
      <c r="H55" s="866"/>
      <c r="I55" s="850">
        <f t="shared" si="4"/>
        <v>0</v>
      </c>
      <c r="J55" s="41">
        <f t="shared" si="0"/>
        <v>0</v>
      </c>
      <c r="K55" s="41">
        <f t="shared" si="1"/>
        <v>0</v>
      </c>
      <c r="L55" s="107">
        <f t="shared" si="2"/>
        <v>0</v>
      </c>
    </row>
    <row r="56" spans="1:12" ht="15.75" x14ac:dyDescent="0.25">
      <c r="A56" s="43">
        <v>911210</v>
      </c>
      <c r="B56" s="829" t="s">
        <v>43</v>
      </c>
      <c r="C56" s="862" t="s">
        <v>264</v>
      </c>
      <c r="D56" s="843">
        <v>1410</v>
      </c>
      <c r="E56" s="50">
        <v>0</v>
      </c>
      <c r="F56" s="50">
        <v>0</v>
      </c>
      <c r="G56" s="51">
        <v>0</v>
      </c>
      <c r="H56" s="866"/>
      <c r="I56" s="850">
        <f t="shared" si="4"/>
        <v>0</v>
      </c>
      <c r="J56" s="41">
        <f t="shared" si="0"/>
        <v>0</v>
      </c>
      <c r="K56" s="41">
        <f t="shared" si="1"/>
        <v>0</v>
      </c>
      <c r="L56" s="107">
        <f t="shared" si="2"/>
        <v>0</v>
      </c>
    </row>
    <row r="57" spans="1:12" ht="15.75" x14ac:dyDescent="0.25">
      <c r="A57" s="43">
        <v>911211</v>
      </c>
      <c r="B57" s="829" t="s">
        <v>244</v>
      </c>
      <c r="C57" s="862" t="s">
        <v>416</v>
      </c>
      <c r="D57" s="843">
        <v>1652</v>
      </c>
      <c r="E57" s="50">
        <v>0</v>
      </c>
      <c r="F57" s="50">
        <v>0</v>
      </c>
      <c r="G57" s="51">
        <v>0</v>
      </c>
      <c r="H57" s="866"/>
      <c r="I57" s="850">
        <f t="shared" si="4"/>
        <v>0</v>
      </c>
      <c r="J57" s="41">
        <f t="shared" si="0"/>
        <v>0</v>
      </c>
      <c r="K57" s="41">
        <f t="shared" si="1"/>
        <v>0</v>
      </c>
      <c r="L57" s="107">
        <f t="shared" si="2"/>
        <v>0</v>
      </c>
    </row>
    <row r="58" spans="1:12" ht="15.75" x14ac:dyDescent="0.25">
      <c r="A58" s="39">
        <v>912000</v>
      </c>
      <c r="B58" s="823" t="s">
        <v>53</v>
      </c>
      <c r="C58" s="855"/>
      <c r="D58" s="841"/>
      <c r="E58" s="251"/>
      <c r="F58" s="251"/>
      <c r="G58" s="835"/>
      <c r="H58" s="855"/>
      <c r="I58" s="849"/>
      <c r="J58" s="42"/>
      <c r="K58" s="42"/>
      <c r="L58" s="106"/>
    </row>
    <row r="59" spans="1:12" ht="15.75" x14ac:dyDescent="0.25">
      <c r="A59" s="43">
        <v>912060</v>
      </c>
      <c r="B59" s="829" t="s">
        <v>52</v>
      </c>
      <c r="C59" s="862" t="s">
        <v>264</v>
      </c>
      <c r="D59" s="843">
        <v>4175</v>
      </c>
      <c r="E59" s="50">
        <v>5468</v>
      </c>
      <c r="F59" s="50">
        <v>0</v>
      </c>
      <c r="G59" s="51">
        <v>3804</v>
      </c>
      <c r="H59" s="866"/>
      <c r="I59" s="850">
        <f t="shared" si="4"/>
        <v>0</v>
      </c>
      <c r="J59" s="41">
        <f t="shared" si="0"/>
        <v>0</v>
      </c>
      <c r="K59" s="41">
        <f t="shared" si="1"/>
        <v>0</v>
      </c>
      <c r="L59" s="107">
        <f t="shared" si="2"/>
        <v>0</v>
      </c>
    </row>
    <row r="60" spans="1:12" ht="15.75" x14ac:dyDescent="0.25">
      <c r="A60" s="45" t="s">
        <v>258</v>
      </c>
      <c r="B60" s="793" t="s">
        <v>294</v>
      </c>
      <c r="C60" s="810" t="s">
        <v>241</v>
      </c>
      <c r="D60" s="843">
        <v>1366</v>
      </c>
      <c r="E60" s="50">
        <v>1584</v>
      </c>
      <c r="F60" s="50">
        <v>-90</v>
      </c>
      <c r="G60" s="51">
        <v>1335</v>
      </c>
      <c r="H60" s="866"/>
      <c r="I60" s="850">
        <f t="shared" si="4"/>
        <v>0</v>
      </c>
      <c r="J60" s="41">
        <f t="shared" si="0"/>
        <v>0</v>
      </c>
      <c r="K60" s="41">
        <f t="shared" si="1"/>
        <v>0</v>
      </c>
      <c r="L60" s="107">
        <f t="shared" si="2"/>
        <v>0</v>
      </c>
    </row>
    <row r="61" spans="1:12" ht="15.75" x14ac:dyDescent="0.25">
      <c r="A61" s="45" t="s">
        <v>322</v>
      </c>
      <c r="B61" s="829" t="s">
        <v>295</v>
      </c>
      <c r="C61" s="862" t="s">
        <v>241</v>
      </c>
      <c r="D61" s="843">
        <v>3140</v>
      </c>
      <c r="E61" s="50">
        <v>0</v>
      </c>
      <c r="F61" s="50">
        <v>0</v>
      </c>
      <c r="G61" s="51">
        <v>3409</v>
      </c>
      <c r="H61" s="866"/>
      <c r="I61" s="850">
        <f t="shared" si="4"/>
        <v>0</v>
      </c>
      <c r="J61" s="41">
        <f t="shared" si="0"/>
        <v>0</v>
      </c>
      <c r="K61" s="41">
        <f t="shared" si="1"/>
        <v>0</v>
      </c>
      <c r="L61" s="107">
        <f t="shared" si="2"/>
        <v>0</v>
      </c>
    </row>
    <row r="62" spans="1:12" ht="15.75" x14ac:dyDescent="0.25">
      <c r="A62" s="45" t="s">
        <v>323</v>
      </c>
      <c r="B62" s="829" t="s">
        <v>296</v>
      </c>
      <c r="C62" s="862" t="s">
        <v>241</v>
      </c>
      <c r="D62" s="843">
        <v>256</v>
      </c>
      <c r="E62" s="50">
        <v>446</v>
      </c>
      <c r="F62" s="50">
        <v>0</v>
      </c>
      <c r="G62" s="51">
        <v>0</v>
      </c>
      <c r="H62" s="866"/>
      <c r="I62" s="850">
        <f t="shared" si="4"/>
        <v>0</v>
      </c>
      <c r="J62" s="41">
        <f t="shared" si="0"/>
        <v>0</v>
      </c>
      <c r="K62" s="41">
        <f t="shared" si="1"/>
        <v>0</v>
      </c>
      <c r="L62" s="107">
        <f t="shared" si="2"/>
        <v>0</v>
      </c>
    </row>
    <row r="63" spans="1:12" ht="15.75" x14ac:dyDescent="0.25">
      <c r="A63" s="45" t="s">
        <v>324</v>
      </c>
      <c r="B63" s="829" t="s">
        <v>386</v>
      </c>
      <c r="C63" s="862" t="s">
        <v>241</v>
      </c>
      <c r="D63" s="843">
        <v>276</v>
      </c>
      <c r="E63" s="50">
        <v>0</v>
      </c>
      <c r="F63" s="50">
        <v>111</v>
      </c>
      <c r="G63" s="51">
        <v>0</v>
      </c>
      <c r="H63" s="866"/>
      <c r="I63" s="850">
        <f t="shared" si="4"/>
        <v>0</v>
      </c>
      <c r="J63" s="41">
        <f t="shared" si="0"/>
        <v>0</v>
      </c>
      <c r="K63" s="41">
        <f t="shared" si="1"/>
        <v>0</v>
      </c>
      <c r="L63" s="107">
        <f t="shared" si="2"/>
        <v>0</v>
      </c>
    </row>
    <row r="64" spans="1:12" ht="15.75" x14ac:dyDescent="0.25">
      <c r="A64" s="45" t="s">
        <v>325</v>
      </c>
      <c r="B64" s="829" t="s">
        <v>297</v>
      </c>
      <c r="C64" s="862" t="s">
        <v>241</v>
      </c>
      <c r="D64" s="843">
        <v>125</v>
      </c>
      <c r="E64" s="50">
        <v>0</v>
      </c>
      <c r="F64" s="50">
        <v>57</v>
      </c>
      <c r="G64" s="51">
        <v>0</v>
      </c>
      <c r="H64" s="866"/>
      <c r="I64" s="850">
        <f t="shared" si="4"/>
        <v>0</v>
      </c>
      <c r="J64" s="41">
        <f t="shared" si="0"/>
        <v>0</v>
      </c>
      <c r="K64" s="41">
        <f t="shared" si="1"/>
        <v>0</v>
      </c>
      <c r="L64" s="107">
        <f t="shared" si="2"/>
        <v>0</v>
      </c>
    </row>
    <row r="65" spans="1:12" ht="15.75" x14ac:dyDescent="0.25">
      <c r="A65" s="39">
        <v>920000</v>
      </c>
      <c r="B65" s="822" t="s">
        <v>21</v>
      </c>
      <c r="C65" s="854"/>
      <c r="D65" s="840"/>
      <c r="E65" s="250"/>
      <c r="F65" s="250"/>
      <c r="G65" s="834"/>
      <c r="H65" s="854"/>
      <c r="I65" s="848"/>
      <c r="J65" s="40"/>
      <c r="K65" s="40"/>
      <c r="L65" s="105"/>
    </row>
    <row r="66" spans="1:12" ht="15.75" x14ac:dyDescent="0.25">
      <c r="A66" s="39">
        <v>921000</v>
      </c>
      <c r="B66" s="823" t="s">
        <v>22</v>
      </c>
      <c r="C66" s="855"/>
      <c r="D66" s="841"/>
      <c r="E66" s="251"/>
      <c r="F66" s="251"/>
      <c r="G66" s="835"/>
      <c r="H66" s="855"/>
      <c r="I66" s="849"/>
      <c r="J66" s="42"/>
      <c r="K66" s="42"/>
      <c r="L66" s="106"/>
    </row>
    <row r="67" spans="1:12" ht="15.75" x14ac:dyDescent="0.25">
      <c r="A67" s="43">
        <v>921010</v>
      </c>
      <c r="B67" s="829" t="s">
        <v>23</v>
      </c>
      <c r="C67" s="862" t="s">
        <v>298</v>
      </c>
      <c r="D67" s="843">
        <v>1143</v>
      </c>
      <c r="E67" s="50">
        <v>1462</v>
      </c>
      <c r="F67" s="50">
        <v>0</v>
      </c>
      <c r="G67" s="51">
        <v>891</v>
      </c>
      <c r="H67" s="866"/>
      <c r="I67" s="850">
        <f t="shared" si="4"/>
        <v>0</v>
      </c>
      <c r="J67" s="41">
        <f t="shared" si="0"/>
        <v>0</v>
      </c>
      <c r="K67" s="41">
        <f t="shared" si="1"/>
        <v>0</v>
      </c>
      <c r="L67" s="107">
        <f t="shared" si="2"/>
        <v>0</v>
      </c>
    </row>
    <row r="68" spans="1:12" ht="15.75" x14ac:dyDescent="0.25">
      <c r="A68" s="43">
        <v>921020</v>
      </c>
      <c r="B68" s="829" t="s">
        <v>24</v>
      </c>
      <c r="C68" s="862" t="s">
        <v>298</v>
      </c>
      <c r="D68" s="843">
        <v>711</v>
      </c>
      <c r="E68" s="50">
        <v>1100</v>
      </c>
      <c r="F68" s="50">
        <v>0</v>
      </c>
      <c r="G68" s="51">
        <v>697</v>
      </c>
      <c r="H68" s="866"/>
      <c r="I68" s="850">
        <f t="shared" si="4"/>
        <v>0</v>
      </c>
      <c r="J68" s="41">
        <f t="shared" si="0"/>
        <v>0</v>
      </c>
      <c r="K68" s="41">
        <f t="shared" si="1"/>
        <v>0</v>
      </c>
      <c r="L68" s="107">
        <f t="shared" si="2"/>
        <v>0</v>
      </c>
    </row>
    <row r="69" spans="1:12" ht="15.75" x14ac:dyDescent="0.25">
      <c r="A69" s="43">
        <v>921060</v>
      </c>
      <c r="B69" s="829" t="s">
        <v>25</v>
      </c>
      <c r="C69" s="862" t="s">
        <v>19</v>
      </c>
      <c r="D69" s="843">
        <v>821</v>
      </c>
      <c r="E69" s="50">
        <v>947</v>
      </c>
      <c r="F69" s="50">
        <v>0</v>
      </c>
      <c r="G69" s="51">
        <v>809</v>
      </c>
      <c r="H69" s="866"/>
      <c r="I69" s="850">
        <f t="shared" si="4"/>
        <v>0</v>
      </c>
      <c r="J69" s="41">
        <f t="shared" si="0"/>
        <v>0</v>
      </c>
      <c r="K69" s="41">
        <f t="shared" si="1"/>
        <v>0</v>
      </c>
      <c r="L69" s="107">
        <f t="shared" si="2"/>
        <v>0</v>
      </c>
    </row>
    <row r="70" spans="1:12" ht="15.75" x14ac:dyDescent="0.25">
      <c r="A70" s="45" t="s">
        <v>326</v>
      </c>
      <c r="B70" s="793" t="s">
        <v>327</v>
      </c>
      <c r="C70" s="863" t="s">
        <v>146</v>
      </c>
      <c r="D70" s="843">
        <v>4</v>
      </c>
      <c r="E70" s="50">
        <v>18</v>
      </c>
      <c r="F70" s="50">
        <v>0</v>
      </c>
      <c r="G70" s="51">
        <v>4</v>
      </c>
      <c r="H70" s="866"/>
      <c r="I70" s="850">
        <f t="shared" si="4"/>
        <v>0</v>
      </c>
      <c r="J70" s="41">
        <f t="shared" ref="J70:J133" si="5">+H70*E70</f>
        <v>0</v>
      </c>
      <c r="K70" s="41">
        <f t="shared" ref="K70:K133" si="6">+H70*F70</f>
        <v>0</v>
      </c>
      <c r="L70" s="107">
        <f t="shared" ref="L70:L133" si="7">+H70*G70</f>
        <v>0</v>
      </c>
    </row>
    <row r="71" spans="1:12" ht="15.75" x14ac:dyDescent="0.25">
      <c r="A71" s="43">
        <v>921160</v>
      </c>
      <c r="B71" s="829" t="s">
        <v>26</v>
      </c>
      <c r="C71" s="862" t="s">
        <v>27</v>
      </c>
      <c r="D71" s="843">
        <v>2</v>
      </c>
      <c r="E71" s="50">
        <v>2</v>
      </c>
      <c r="F71" s="50">
        <v>0</v>
      </c>
      <c r="G71" s="51">
        <v>1</v>
      </c>
      <c r="H71" s="866"/>
      <c r="I71" s="850">
        <f t="shared" si="4"/>
        <v>0</v>
      </c>
      <c r="J71" s="41">
        <f t="shared" si="5"/>
        <v>0</v>
      </c>
      <c r="K71" s="41">
        <f t="shared" si="6"/>
        <v>0</v>
      </c>
      <c r="L71" s="107">
        <f t="shared" si="7"/>
        <v>0</v>
      </c>
    </row>
    <row r="72" spans="1:12" ht="15.75" x14ac:dyDescent="0.25">
      <c r="A72" s="43">
        <v>921170</v>
      </c>
      <c r="B72" s="829" t="s">
        <v>28</v>
      </c>
      <c r="C72" s="862" t="s">
        <v>19</v>
      </c>
      <c r="D72" s="843">
        <v>5347</v>
      </c>
      <c r="E72" s="50">
        <v>6441</v>
      </c>
      <c r="F72" s="50">
        <v>0</v>
      </c>
      <c r="G72" s="51">
        <v>5246</v>
      </c>
      <c r="H72" s="866"/>
      <c r="I72" s="850">
        <f t="shared" si="4"/>
        <v>0</v>
      </c>
      <c r="J72" s="41">
        <f t="shared" si="5"/>
        <v>0</v>
      </c>
      <c r="K72" s="41">
        <f t="shared" si="6"/>
        <v>0</v>
      </c>
      <c r="L72" s="107">
        <f t="shared" si="7"/>
        <v>0</v>
      </c>
    </row>
    <row r="73" spans="1:12" ht="15.75" x14ac:dyDescent="0.25">
      <c r="A73" s="43">
        <v>921190</v>
      </c>
      <c r="B73" s="829" t="s">
        <v>29</v>
      </c>
      <c r="C73" s="862" t="s">
        <v>146</v>
      </c>
      <c r="D73" s="843">
        <v>6</v>
      </c>
      <c r="E73" s="50">
        <v>48</v>
      </c>
      <c r="F73" s="50">
        <v>0</v>
      </c>
      <c r="G73" s="51">
        <v>8</v>
      </c>
      <c r="H73" s="866"/>
      <c r="I73" s="850">
        <f t="shared" si="4"/>
        <v>0</v>
      </c>
      <c r="J73" s="41">
        <f t="shared" si="5"/>
        <v>0</v>
      </c>
      <c r="K73" s="41">
        <f t="shared" si="6"/>
        <v>0</v>
      </c>
      <c r="L73" s="107">
        <f t="shared" si="7"/>
        <v>0</v>
      </c>
    </row>
    <row r="74" spans="1:12" ht="15.75" x14ac:dyDescent="0.25">
      <c r="A74" s="43">
        <v>921200</v>
      </c>
      <c r="B74" s="829" t="s">
        <v>30</v>
      </c>
      <c r="C74" s="862" t="s">
        <v>146</v>
      </c>
      <c r="D74" s="843">
        <v>14</v>
      </c>
      <c r="E74" s="50">
        <v>48</v>
      </c>
      <c r="F74" s="50">
        <v>0</v>
      </c>
      <c r="G74" s="51">
        <v>14</v>
      </c>
      <c r="H74" s="866"/>
      <c r="I74" s="850">
        <f t="shared" si="4"/>
        <v>0</v>
      </c>
      <c r="J74" s="41">
        <f t="shared" si="5"/>
        <v>0</v>
      </c>
      <c r="K74" s="41">
        <f t="shared" si="6"/>
        <v>0</v>
      </c>
      <c r="L74" s="107">
        <f t="shared" si="7"/>
        <v>0</v>
      </c>
    </row>
    <row r="75" spans="1:12" ht="15.75" x14ac:dyDescent="0.25">
      <c r="A75" s="43">
        <v>921210</v>
      </c>
      <c r="B75" s="829" t="s">
        <v>31</v>
      </c>
      <c r="C75" s="862" t="s">
        <v>19</v>
      </c>
      <c r="D75" s="843">
        <v>821</v>
      </c>
      <c r="E75" s="50">
        <v>1317</v>
      </c>
      <c r="F75" s="50">
        <v>0</v>
      </c>
      <c r="G75" s="51">
        <v>809</v>
      </c>
      <c r="H75" s="866"/>
      <c r="I75" s="850">
        <f t="shared" si="4"/>
        <v>0</v>
      </c>
      <c r="J75" s="41">
        <f t="shared" si="5"/>
        <v>0</v>
      </c>
      <c r="K75" s="41">
        <f t="shared" si="6"/>
        <v>0</v>
      </c>
      <c r="L75" s="107">
        <f t="shared" si="7"/>
        <v>0</v>
      </c>
    </row>
    <row r="76" spans="1:12" ht="15.75" x14ac:dyDescent="0.25">
      <c r="A76" s="39">
        <v>922000</v>
      </c>
      <c r="B76" s="823" t="s">
        <v>32</v>
      </c>
      <c r="C76" s="855"/>
      <c r="D76" s="841"/>
      <c r="E76" s="251"/>
      <c r="F76" s="251"/>
      <c r="G76" s="835"/>
      <c r="H76" s="855"/>
      <c r="I76" s="849"/>
      <c r="J76" s="42"/>
      <c r="K76" s="42"/>
      <c r="L76" s="106"/>
    </row>
    <row r="77" spans="1:12" ht="15.75" x14ac:dyDescent="0.25">
      <c r="A77" s="43">
        <v>922013</v>
      </c>
      <c r="B77" s="829" t="s">
        <v>245</v>
      </c>
      <c r="C77" s="862" t="s">
        <v>33</v>
      </c>
      <c r="D77" s="843">
        <v>0</v>
      </c>
      <c r="E77" s="50">
        <v>3</v>
      </c>
      <c r="F77" s="50">
        <v>0</v>
      </c>
      <c r="G77" s="51">
        <v>0</v>
      </c>
      <c r="H77" s="866"/>
      <c r="I77" s="850">
        <f t="shared" si="4"/>
        <v>0</v>
      </c>
      <c r="J77" s="41">
        <f t="shared" si="5"/>
        <v>0</v>
      </c>
      <c r="K77" s="41">
        <f t="shared" si="6"/>
        <v>0</v>
      </c>
      <c r="L77" s="107">
        <f t="shared" si="7"/>
        <v>0</v>
      </c>
    </row>
    <row r="78" spans="1:12" ht="15.75" x14ac:dyDescent="0.25">
      <c r="A78" s="43">
        <v>922017</v>
      </c>
      <c r="B78" s="829" t="s">
        <v>246</v>
      </c>
      <c r="C78" s="862" t="s">
        <v>33</v>
      </c>
      <c r="D78" s="843">
        <v>0</v>
      </c>
      <c r="E78" s="50">
        <v>1</v>
      </c>
      <c r="F78" s="50">
        <v>0</v>
      </c>
      <c r="G78" s="51">
        <v>0</v>
      </c>
      <c r="H78" s="866"/>
      <c r="I78" s="850">
        <f t="shared" si="4"/>
        <v>0</v>
      </c>
      <c r="J78" s="41">
        <f t="shared" si="5"/>
        <v>0</v>
      </c>
      <c r="K78" s="41">
        <f t="shared" si="6"/>
        <v>0</v>
      </c>
      <c r="L78" s="107">
        <f t="shared" si="7"/>
        <v>0</v>
      </c>
    </row>
    <row r="79" spans="1:12" ht="15.75" x14ac:dyDescent="0.25">
      <c r="A79" s="43">
        <v>922090</v>
      </c>
      <c r="B79" s="829" t="s">
        <v>69</v>
      </c>
      <c r="C79" s="862" t="s">
        <v>33</v>
      </c>
      <c r="D79" s="843">
        <v>8</v>
      </c>
      <c r="E79" s="50">
        <v>20</v>
      </c>
      <c r="F79" s="50">
        <v>0</v>
      </c>
      <c r="G79" s="51">
        <v>8</v>
      </c>
      <c r="H79" s="866"/>
      <c r="I79" s="850">
        <f t="shared" si="4"/>
        <v>0</v>
      </c>
      <c r="J79" s="41">
        <f t="shared" si="5"/>
        <v>0</v>
      </c>
      <c r="K79" s="41">
        <f t="shared" si="6"/>
        <v>0</v>
      </c>
      <c r="L79" s="107">
        <f t="shared" si="7"/>
        <v>0</v>
      </c>
    </row>
    <row r="80" spans="1:12" ht="15.75" x14ac:dyDescent="0.25">
      <c r="A80" s="39">
        <v>923000</v>
      </c>
      <c r="B80" s="823" t="s">
        <v>70</v>
      </c>
      <c r="C80" s="855"/>
      <c r="D80" s="841"/>
      <c r="E80" s="251"/>
      <c r="F80" s="251"/>
      <c r="G80" s="835"/>
      <c r="H80" s="855"/>
      <c r="I80" s="849"/>
      <c r="J80" s="42"/>
      <c r="K80" s="42"/>
      <c r="L80" s="106"/>
    </row>
    <row r="81" spans="1:12" ht="15.75" x14ac:dyDescent="0.25">
      <c r="A81" s="43">
        <v>923012</v>
      </c>
      <c r="B81" s="829" t="s">
        <v>247</v>
      </c>
      <c r="C81" s="862" t="s">
        <v>146</v>
      </c>
      <c r="D81" s="843">
        <v>2</v>
      </c>
      <c r="E81" s="50">
        <v>1</v>
      </c>
      <c r="F81" s="50">
        <v>0</v>
      </c>
      <c r="G81" s="51">
        <v>0</v>
      </c>
      <c r="H81" s="866"/>
      <c r="I81" s="850">
        <f t="shared" si="4"/>
        <v>0</v>
      </c>
      <c r="J81" s="41">
        <f t="shared" si="5"/>
        <v>0</v>
      </c>
      <c r="K81" s="41">
        <f t="shared" si="6"/>
        <v>0</v>
      </c>
      <c r="L81" s="107">
        <f t="shared" si="7"/>
        <v>0</v>
      </c>
    </row>
    <row r="82" spans="1:12" ht="15.75" x14ac:dyDescent="0.25">
      <c r="A82" s="43">
        <v>923013</v>
      </c>
      <c r="B82" s="829" t="s">
        <v>248</v>
      </c>
      <c r="C82" s="862" t="s">
        <v>146</v>
      </c>
      <c r="D82" s="843">
        <v>0</v>
      </c>
      <c r="E82" s="50">
        <v>4</v>
      </c>
      <c r="F82" s="50">
        <v>4</v>
      </c>
      <c r="G82" s="51">
        <v>0</v>
      </c>
      <c r="H82" s="866"/>
      <c r="I82" s="850">
        <f t="shared" si="4"/>
        <v>0</v>
      </c>
      <c r="J82" s="41">
        <f t="shared" si="5"/>
        <v>0</v>
      </c>
      <c r="K82" s="41">
        <f t="shared" si="6"/>
        <v>0</v>
      </c>
      <c r="L82" s="107">
        <f t="shared" si="7"/>
        <v>0</v>
      </c>
    </row>
    <row r="83" spans="1:12" ht="15.75" x14ac:dyDescent="0.25">
      <c r="A83" s="43">
        <v>923014</v>
      </c>
      <c r="B83" s="829" t="s">
        <v>249</v>
      </c>
      <c r="C83" s="862" t="s">
        <v>146</v>
      </c>
      <c r="D83" s="843">
        <v>0</v>
      </c>
      <c r="E83" s="50">
        <v>0</v>
      </c>
      <c r="F83" s="50">
        <v>0</v>
      </c>
      <c r="G83" s="51">
        <v>6</v>
      </c>
      <c r="H83" s="866"/>
      <c r="I83" s="850">
        <f t="shared" si="4"/>
        <v>0</v>
      </c>
      <c r="J83" s="41">
        <f t="shared" si="5"/>
        <v>0</v>
      </c>
      <c r="K83" s="41">
        <f t="shared" si="6"/>
        <v>0</v>
      </c>
      <c r="L83" s="107">
        <f t="shared" si="7"/>
        <v>0</v>
      </c>
    </row>
    <row r="84" spans="1:12" ht="15.75" x14ac:dyDescent="0.25">
      <c r="A84" s="43">
        <v>923030</v>
      </c>
      <c r="B84" s="829" t="s">
        <v>71</v>
      </c>
      <c r="C84" s="862" t="s">
        <v>146</v>
      </c>
      <c r="D84" s="843">
        <v>1</v>
      </c>
      <c r="E84" s="50">
        <v>0</v>
      </c>
      <c r="F84" s="50">
        <v>0</v>
      </c>
      <c r="G84" s="51">
        <v>0</v>
      </c>
      <c r="H84" s="866"/>
      <c r="I84" s="850">
        <f t="shared" si="4"/>
        <v>0</v>
      </c>
      <c r="J84" s="41">
        <f t="shared" si="5"/>
        <v>0</v>
      </c>
      <c r="K84" s="41">
        <f t="shared" si="6"/>
        <v>0</v>
      </c>
      <c r="L84" s="107">
        <f t="shared" si="7"/>
        <v>0</v>
      </c>
    </row>
    <row r="85" spans="1:12" ht="15.75" x14ac:dyDescent="0.25">
      <c r="A85" s="45">
        <v>923050</v>
      </c>
      <c r="B85" s="793" t="s">
        <v>72</v>
      </c>
      <c r="C85" s="863" t="s">
        <v>145</v>
      </c>
      <c r="D85" s="843">
        <v>387</v>
      </c>
      <c r="E85" s="50">
        <v>326</v>
      </c>
      <c r="F85" s="50">
        <v>0</v>
      </c>
      <c r="G85" s="51">
        <v>0</v>
      </c>
      <c r="H85" s="866"/>
      <c r="I85" s="850">
        <f t="shared" ref="I85:I133" si="8">+H85*D85</f>
        <v>0</v>
      </c>
      <c r="J85" s="41">
        <f t="shared" si="5"/>
        <v>0</v>
      </c>
      <c r="K85" s="41">
        <f t="shared" si="6"/>
        <v>0</v>
      </c>
      <c r="L85" s="107">
        <f t="shared" si="7"/>
        <v>0</v>
      </c>
    </row>
    <row r="86" spans="1:12" ht="15.75" x14ac:dyDescent="0.25">
      <c r="A86" s="39">
        <v>924000</v>
      </c>
      <c r="B86" s="823" t="s">
        <v>73</v>
      </c>
      <c r="C86" s="855"/>
      <c r="D86" s="841"/>
      <c r="E86" s="251"/>
      <c r="F86" s="251"/>
      <c r="G86" s="835"/>
      <c r="H86" s="855"/>
      <c r="I86" s="849"/>
      <c r="J86" s="42"/>
      <c r="K86" s="42"/>
      <c r="L86" s="106"/>
    </row>
    <row r="87" spans="1:12" ht="15.75" x14ac:dyDescent="0.25">
      <c r="A87" s="43">
        <v>924010</v>
      </c>
      <c r="B87" s="829" t="s">
        <v>74</v>
      </c>
      <c r="C87" s="862" t="s">
        <v>19</v>
      </c>
      <c r="D87" s="843">
        <v>821</v>
      </c>
      <c r="E87" s="50">
        <v>947</v>
      </c>
      <c r="F87" s="50">
        <v>0</v>
      </c>
      <c r="G87" s="51">
        <v>809</v>
      </c>
      <c r="H87" s="866"/>
      <c r="I87" s="850">
        <f t="shared" si="8"/>
        <v>0</v>
      </c>
      <c r="J87" s="41">
        <f t="shared" si="5"/>
        <v>0</v>
      </c>
      <c r="K87" s="41">
        <f t="shared" si="6"/>
        <v>0</v>
      </c>
      <c r="L87" s="107">
        <f t="shared" si="7"/>
        <v>0</v>
      </c>
    </row>
    <row r="88" spans="1:12" ht="15.75" x14ac:dyDescent="0.25">
      <c r="A88" s="45">
        <v>924070</v>
      </c>
      <c r="B88" s="793" t="s">
        <v>250</v>
      </c>
      <c r="C88" s="810" t="s">
        <v>146</v>
      </c>
      <c r="D88" s="843">
        <v>0</v>
      </c>
      <c r="E88" s="50">
        <v>2</v>
      </c>
      <c r="F88" s="50">
        <v>0</v>
      </c>
      <c r="G88" s="51">
        <v>0</v>
      </c>
      <c r="H88" s="866"/>
      <c r="I88" s="850">
        <f t="shared" si="8"/>
        <v>0</v>
      </c>
      <c r="J88" s="41">
        <f t="shared" si="5"/>
        <v>0</v>
      </c>
      <c r="K88" s="41">
        <f t="shared" si="6"/>
        <v>0</v>
      </c>
      <c r="L88" s="107">
        <f t="shared" si="7"/>
        <v>0</v>
      </c>
    </row>
    <row r="89" spans="1:12" ht="15.75" x14ac:dyDescent="0.25">
      <c r="A89" s="44">
        <v>925000</v>
      </c>
      <c r="B89" s="792" t="s">
        <v>193</v>
      </c>
      <c r="C89" s="854"/>
      <c r="D89" s="840"/>
      <c r="E89" s="250"/>
      <c r="F89" s="250"/>
      <c r="G89" s="834"/>
      <c r="H89" s="854"/>
      <c r="I89" s="848"/>
      <c r="J89" s="40"/>
      <c r="K89" s="40"/>
      <c r="L89" s="105"/>
    </row>
    <row r="90" spans="1:12" ht="15.75" x14ac:dyDescent="0.25">
      <c r="A90" s="44">
        <v>925100</v>
      </c>
      <c r="B90" s="792" t="s">
        <v>194</v>
      </c>
      <c r="C90" s="854"/>
      <c r="D90" s="840"/>
      <c r="E90" s="250"/>
      <c r="F90" s="250"/>
      <c r="G90" s="834"/>
      <c r="H90" s="854"/>
      <c r="I90" s="848"/>
      <c r="J90" s="40"/>
      <c r="K90" s="40"/>
      <c r="L90" s="105"/>
    </row>
    <row r="91" spans="1:12" ht="15.75" x14ac:dyDescent="0.25">
      <c r="A91" s="45">
        <v>925120</v>
      </c>
      <c r="B91" s="793" t="s">
        <v>196</v>
      </c>
      <c r="C91" s="810" t="s">
        <v>195</v>
      </c>
      <c r="D91" s="843">
        <v>0</v>
      </c>
      <c r="E91" s="50">
        <v>736</v>
      </c>
      <c r="F91" s="50">
        <v>0</v>
      </c>
      <c r="G91" s="51">
        <v>0</v>
      </c>
      <c r="H91" s="866"/>
      <c r="I91" s="850">
        <f t="shared" si="8"/>
        <v>0</v>
      </c>
      <c r="J91" s="41">
        <f t="shared" si="5"/>
        <v>0</v>
      </c>
      <c r="K91" s="41">
        <f t="shared" si="6"/>
        <v>0</v>
      </c>
      <c r="L91" s="107">
        <f t="shared" si="7"/>
        <v>0</v>
      </c>
    </row>
    <row r="92" spans="1:12" ht="15.75" x14ac:dyDescent="0.25">
      <c r="A92" s="39">
        <v>930000</v>
      </c>
      <c r="B92" s="822" t="s">
        <v>75</v>
      </c>
      <c r="C92" s="854"/>
      <c r="D92" s="840"/>
      <c r="E92" s="250"/>
      <c r="F92" s="250"/>
      <c r="G92" s="834"/>
      <c r="H92" s="854"/>
      <c r="I92" s="848"/>
      <c r="J92" s="40"/>
      <c r="K92" s="40"/>
      <c r="L92" s="105"/>
    </row>
    <row r="93" spans="1:12" ht="15.75" x14ac:dyDescent="0.25">
      <c r="A93" s="39">
        <v>931000</v>
      </c>
      <c r="B93" s="823" t="s">
        <v>76</v>
      </c>
      <c r="C93" s="855"/>
      <c r="D93" s="841"/>
      <c r="E93" s="251"/>
      <c r="F93" s="251"/>
      <c r="G93" s="835"/>
      <c r="H93" s="855"/>
      <c r="I93" s="849"/>
      <c r="J93" s="42"/>
      <c r="K93" s="42"/>
      <c r="L93" s="106"/>
    </row>
    <row r="94" spans="1:12" ht="15.75" x14ac:dyDescent="0.25">
      <c r="A94" s="43">
        <v>931012</v>
      </c>
      <c r="B94" s="829" t="s">
        <v>299</v>
      </c>
      <c r="C94" s="862" t="s">
        <v>145</v>
      </c>
      <c r="D94" s="843">
        <v>0</v>
      </c>
      <c r="E94" s="50">
        <v>0</v>
      </c>
      <c r="F94" s="50">
        <v>0</v>
      </c>
      <c r="G94" s="51">
        <v>622</v>
      </c>
      <c r="H94" s="866"/>
      <c r="I94" s="850">
        <f t="shared" si="8"/>
        <v>0</v>
      </c>
      <c r="J94" s="41">
        <f t="shared" si="5"/>
        <v>0</v>
      </c>
      <c r="K94" s="41">
        <f t="shared" si="6"/>
        <v>0</v>
      </c>
      <c r="L94" s="107">
        <f t="shared" si="7"/>
        <v>0</v>
      </c>
    </row>
    <row r="95" spans="1:12" ht="15.75" x14ac:dyDescent="0.25">
      <c r="A95" s="43">
        <v>931050</v>
      </c>
      <c r="B95" s="821" t="s">
        <v>119</v>
      </c>
      <c r="C95" s="810" t="s">
        <v>264</v>
      </c>
      <c r="D95" s="843">
        <v>0</v>
      </c>
      <c r="E95" s="50">
        <v>0</v>
      </c>
      <c r="F95" s="50">
        <v>0</v>
      </c>
      <c r="G95" s="51">
        <v>1715</v>
      </c>
      <c r="H95" s="866"/>
      <c r="I95" s="850">
        <f t="shared" si="8"/>
        <v>0</v>
      </c>
      <c r="J95" s="41">
        <f t="shared" si="5"/>
        <v>0</v>
      </c>
      <c r="K95" s="41">
        <f t="shared" si="6"/>
        <v>0</v>
      </c>
      <c r="L95" s="107">
        <f t="shared" si="7"/>
        <v>0</v>
      </c>
    </row>
    <row r="96" spans="1:12" ht="15.75" x14ac:dyDescent="0.25">
      <c r="A96" s="43" t="s">
        <v>328</v>
      </c>
      <c r="B96" s="821" t="s">
        <v>300</v>
      </c>
      <c r="C96" s="810" t="s">
        <v>264</v>
      </c>
      <c r="D96" s="843">
        <v>0</v>
      </c>
      <c r="E96" s="50">
        <v>0</v>
      </c>
      <c r="F96" s="50">
        <v>0</v>
      </c>
      <c r="G96" s="51">
        <v>484</v>
      </c>
      <c r="H96" s="866"/>
      <c r="I96" s="850">
        <f t="shared" si="8"/>
        <v>0</v>
      </c>
      <c r="J96" s="41">
        <f t="shared" si="5"/>
        <v>0</v>
      </c>
      <c r="K96" s="41">
        <f t="shared" si="6"/>
        <v>0</v>
      </c>
      <c r="L96" s="107">
        <f t="shared" si="7"/>
        <v>0</v>
      </c>
    </row>
    <row r="97" spans="1:12" ht="15.75" x14ac:dyDescent="0.25">
      <c r="A97" s="43" t="s">
        <v>329</v>
      </c>
      <c r="B97" s="821" t="s">
        <v>301</v>
      </c>
      <c r="C97" s="810" t="s">
        <v>145</v>
      </c>
      <c r="D97" s="843">
        <v>0</v>
      </c>
      <c r="E97" s="50">
        <v>0</v>
      </c>
      <c r="F97" s="50">
        <v>0</v>
      </c>
      <c r="G97" s="51">
        <v>603</v>
      </c>
      <c r="H97" s="866"/>
      <c r="I97" s="850">
        <f t="shared" si="8"/>
        <v>0</v>
      </c>
      <c r="J97" s="41">
        <f t="shared" si="5"/>
        <v>0</v>
      </c>
      <c r="K97" s="41">
        <f t="shared" si="6"/>
        <v>0</v>
      </c>
      <c r="L97" s="107">
        <f t="shared" si="7"/>
        <v>0</v>
      </c>
    </row>
    <row r="98" spans="1:12" ht="15.75" x14ac:dyDescent="0.25">
      <c r="A98" s="43" t="s">
        <v>330</v>
      </c>
      <c r="B98" s="831" t="s">
        <v>225</v>
      </c>
      <c r="C98" s="810" t="s">
        <v>264</v>
      </c>
      <c r="D98" s="843">
        <v>0</v>
      </c>
      <c r="E98" s="50">
        <v>0</v>
      </c>
      <c r="F98" s="50">
        <v>0</v>
      </c>
      <c r="G98" s="51">
        <v>372</v>
      </c>
      <c r="H98" s="866"/>
      <c r="I98" s="850">
        <f t="shared" si="8"/>
        <v>0</v>
      </c>
      <c r="J98" s="41">
        <f t="shared" si="5"/>
        <v>0</v>
      </c>
      <c r="K98" s="41">
        <f t="shared" si="6"/>
        <v>0</v>
      </c>
      <c r="L98" s="107">
        <f t="shared" si="7"/>
        <v>0</v>
      </c>
    </row>
    <row r="99" spans="1:12" ht="31.5" x14ac:dyDescent="0.25">
      <c r="A99" s="43" t="s">
        <v>331</v>
      </c>
      <c r="B99" s="831" t="s">
        <v>302</v>
      </c>
      <c r="C99" s="810" t="s">
        <v>145</v>
      </c>
      <c r="D99" s="843">
        <v>0</v>
      </c>
      <c r="E99" s="50">
        <v>0</v>
      </c>
      <c r="F99" s="50">
        <v>0</v>
      </c>
      <c r="G99" s="51">
        <v>37</v>
      </c>
      <c r="H99" s="866"/>
      <c r="I99" s="850">
        <f t="shared" si="8"/>
        <v>0</v>
      </c>
      <c r="J99" s="41">
        <f t="shared" si="5"/>
        <v>0</v>
      </c>
      <c r="K99" s="41">
        <f t="shared" si="6"/>
        <v>0</v>
      </c>
      <c r="L99" s="107">
        <f t="shared" si="7"/>
        <v>0</v>
      </c>
    </row>
    <row r="100" spans="1:12" ht="15.75" x14ac:dyDescent="0.25">
      <c r="A100" s="43" t="s">
        <v>332</v>
      </c>
      <c r="B100" s="821" t="s">
        <v>303</v>
      </c>
      <c r="C100" s="810" t="s">
        <v>145</v>
      </c>
      <c r="D100" s="843">
        <v>0</v>
      </c>
      <c r="E100" s="50">
        <v>0</v>
      </c>
      <c r="F100" s="50">
        <v>0</v>
      </c>
      <c r="G100" s="51">
        <v>11</v>
      </c>
      <c r="H100" s="866"/>
      <c r="I100" s="850">
        <f t="shared" si="8"/>
        <v>0</v>
      </c>
      <c r="J100" s="41">
        <f t="shared" si="5"/>
        <v>0</v>
      </c>
      <c r="K100" s="41">
        <f t="shared" si="6"/>
        <v>0</v>
      </c>
      <c r="L100" s="107">
        <f t="shared" si="7"/>
        <v>0</v>
      </c>
    </row>
    <row r="101" spans="1:12" ht="15.75" x14ac:dyDescent="0.25">
      <c r="A101" s="44">
        <v>951000</v>
      </c>
      <c r="B101" s="792" t="s">
        <v>215</v>
      </c>
      <c r="C101" s="854"/>
      <c r="D101" s="840"/>
      <c r="E101" s="250"/>
      <c r="F101" s="250"/>
      <c r="G101" s="834"/>
      <c r="H101" s="854"/>
      <c r="I101" s="848"/>
      <c r="J101" s="40"/>
      <c r="K101" s="40"/>
      <c r="L101" s="105"/>
    </row>
    <row r="102" spans="1:12" ht="15.75" x14ac:dyDescent="0.25">
      <c r="A102" s="45">
        <v>951110</v>
      </c>
      <c r="B102" s="793" t="s">
        <v>216</v>
      </c>
      <c r="C102" s="810" t="s">
        <v>146</v>
      </c>
      <c r="D102" s="843">
        <v>0</v>
      </c>
      <c r="E102" s="50">
        <v>0</v>
      </c>
      <c r="F102" s="50">
        <v>0</v>
      </c>
      <c r="G102" s="51">
        <v>0</v>
      </c>
      <c r="H102" s="868"/>
      <c r="I102" s="850">
        <f t="shared" si="8"/>
        <v>0</v>
      </c>
      <c r="J102" s="41">
        <f t="shared" si="5"/>
        <v>0</v>
      </c>
      <c r="K102" s="41">
        <f t="shared" si="6"/>
        <v>0</v>
      </c>
      <c r="L102" s="107">
        <f t="shared" si="7"/>
        <v>0</v>
      </c>
    </row>
    <row r="103" spans="1:12" ht="15.75" x14ac:dyDescent="0.25">
      <c r="A103" s="44">
        <v>990000</v>
      </c>
      <c r="B103" s="792" t="s">
        <v>116</v>
      </c>
      <c r="C103" s="854"/>
      <c r="D103" s="840"/>
      <c r="E103" s="250"/>
      <c r="F103" s="250"/>
      <c r="G103" s="834"/>
      <c r="H103" s="854"/>
      <c r="I103" s="848"/>
      <c r="J103" s="40"/>
      <c r="K103" s="40"/>
      <c r="L103" s="105"/>
    </row>
    <row r="104" spans="1:12" ht="15.75" x14ac:dyDescent="0.25">
      <c r="A104" s="44">
        <v>991000</v>
      </c>
      <c r="B104" s="792" t="s">
        <v>198</v>
      </c>
      <c r="C104" s="854"/>
      <c r="D104" s="840"/>
      <c r="E104" s="250"/>
      <c r="F104" s="250"/>
      <c r="G104" s="834"/>
      <c r="H104" s="854"/>
      <c r="I104" s="848"/>
      <c r="J104" s="40"/>
      <c r="K104" s="40"/>
      <c r="L104" s="105"/>
    </row>
    <row r="105" spans="1:12" ht="15.75" x14ac:dyDescent="0.25">
      <c r="A105" s="45">
        <v>991010</v>
      </c>
      <c r="B105" s="793" t="s">
        <v>199</v>
      </c>
      <c r="C105" s="864" t="s">
        <v>145</v>
      </c>
      <c r="D105" s="843">
        <v>534</v>
      </c>
      <c r="E105" s="50">
        <v>0</v>
      </c>
      <c r="F105" s="50">
        <v>0</v>
      </c>
      <c r="G105" s="51">
        <v>30</v>
      </c>
      <c r="H105" s="866"/>
      <c r="I105" s="850">
        <f t="shared" si="8"/>
        <v>0</v>
      </c>
      <c r="J105" s="41">
        <f t="shared" si="5"/>
        <v>0</v>
      </c>
      <c r="K105" s="41">
        <f t="shared" si="6"/>
        <v>0</v>
      </c>
      <c r="L105" s="107">
        <f t="shared" si="7"/>
        <v>0</v>
      </c>
    </row>
    <row r="106" spans="1:12" ht="15.75" x14ac:dyDescent="0.25">
      <c r="A106" s="45">
        <v>991020</v>
      </c>
      <c r="B106" s="793" t="s">
        <v>200</v>
      </c>
      <c r="C106" s="864" t="s">
        <v>146</v>
      </c>
      <c r="D106" s="843">
        <v>7</v>
      </c>
      <c r="E106" s="50">
        <v>0</v>
      </c>
      <c r="F106" s="50">
        <v>0</v>
      </c>
      <c r="G106" s="51">
        <v>0</v>
      </c>
      <c r="H106" s="866"/>
      <c r="I106" s="850">
        <f t="shared" si="8"/>
        <v>0</v>
      </c>
      <c r="J106" s="41">
        <f t="shared" si="5"/>
        <v>0</v>
      </c>
      <c r="K106" s="41">
        <f t="shared" si="6"/>
        <v>0</v>
      </c>
      <c r="L106" s="107">
        <f t="shared" si="7"/>
        <v>0</v>
      </c>
    </row>
    <row r="107" spans="1:12" ht="15.75" x14ac:dyDescent="0.25">
      <c r="A107" s="44">
        <v>992000</v>
      </c>
      <c r="B107" s="792" t="s">
        <v>408</v>
      </c>
      <c r="C107" s="854"/>
      <c r="D107" s="840"/>
      <c r="E107" s="250"/>
      <c r="F107" s="250"/>
      <c r="G107" s="834"/>
      <c r="H107" s="854"/>
      <c r="I107" s="848"/>
      <c r="J107" s="40"/>
      <c r="K107" s="40"/>
      <c r="L107" s="105"/>
    </row>
    <row r="108" spans="1:12" ht="18.75" x14ac:dyDescent="0.25">
      <c r="A108" s="45">
        <v>992010</v>
      </c>
      <c r="B108" s="793" t="s">
        <v>201</v>
      </c>
      <c r="C108" s="810" t="s">
        <v>291</v>
      </c>
      <c r="D108" s="843">
        <v>2800</v>
      </c>
      <c r="E108" s="50">
        <v>0</v>
      </c>
      <c r="F108" s="50">
        <v>0</v>
      </c>
      <c r="G108" s="51">
        <v>300</v>
      </c>
      <c r="H108" s="866"/>
      <c r="I108" s="850">
        <f t="shared" si="8"/>
        <v>0</v>
      </c>
      <c r="J108" s="41">
        <f t="shared" si="5"/>
        <v>0</v>
      </c>
      <c r="K108" s="41">
        <f t="shared" si="6"/>
        <v>0</v>
      </c>
      <c r="L108" s="107">
        <f t="shared" si="7"/>
        <v>0</v>
      </c>
    </row>
    <row r="109" spans="1:12" ht="15.75" x14ac:dyDescent="0.25">
      <c r="A109" s="45">
        <v>992020</v>
      </c>
      <c r="B109" s="793" t="s">
        <v>202</v>
      </c>
      <c r="C109" s="864" t="s">
        <v>145</v>
      </c>
      <c r="D109" s="843">
        <v>663</v>
      </c>
      <c r="E109" s="50">
        <v>0</v>
      </c>
      <c r="F109" s="50">
        <v>0</v>
      </c>
      <c r="G109" s="51">
        <v>0</v>
      </c>
      <c r="H109" s="866"/>
      <c r="I109" s="850">
        <f t="shared" si="8"/>
        <v>0</v>
      </c>
      <c r="J109" s="41">
        <f t="shared" si="5"/>
        <v>0</v>
      </c>
      <c r="K109" s="41">
        <f t="shared" si="6"/>
        <v>0</v>
      </c>
      <c r="L109" s="107">
        <f t="shared" si="7"/>
        <v>0</v>
      </c>
    </row>
    <row r="110" spans="1:12" ht="15.75" x14ac:dyDescent="0.25">
      <c r="A110" s="44">
        <v>994000</v>
      </c>
      <c r="B110" s="792" t="s">
        <v>203</v>
      </c>
      <c r="C110" s="854"/>
      <c r="D110" s="840"/>
      <c r="E110" s="250"/>
      <c r="F110" s="250"/>
      <c r="G110" s="834"/>
      <c r="H110" s="854"/>
      <c r="I110" s="848"/>
      <c r="J110" s="40"/>
      <c r="K110" s="40"/>
      <c r="L110" s="105"/>
    </row>
    <row r="111" spans="1:12" ht="15.75" x14ac:dyDescent="0.25">
      <c r="A111" s="45" t="s">
        <v>333</v>
      </c>
      <c r="B111" s="793" t="s">
        <v>334</v>
      </c>
      <c r="C111" s="810" t="s">
        <v>146</v>
      </c>
      <c r="D111" s="843">
        <v>9</v>
      </c>
      <c r="E111" s="50">
        <v>0</v>
      </c>
      <c r="F111" s="50">
        <v>0</v>
      </c>
      <c r="G111" s="51">
        <v>0</v>
      </c>
      <c r="H111" s="866"/>
      <c r="I111" s="850">
        <f t="shared" si="8"/>
        <v>0</v>
      </c>
      <c r="J111" s="41">
        <f t="shared" si="5"/>
        <v>0</v>
      </c>
      <c r="K111" s="41">
        <f t="shared" si="6"/>
        <v>0</v>
      </c>
      <c r="L111" s="107">
        <f t="shared" si="7"/>
        <v>0</v>
      </c>
    </row>
    <row r="112" spans="1:12" ht="15.75" x14ac:dyDescent="0.25">
      <c r="A112" s="45" t="s">
        <v>335</v>
      </c>
      <c r="B112" s="793" t="s">
        <v>304</v>
      </c>
      <c r="C112" s="810" t="s">
        <v>146</v>
      </c>
      <c r="D112" s="843">
        <v>42</v>
      </c>
      <c r="E112" s="50">
        <v>0</v>
      </c>
      <c r="F112" s="50">
        <v>0</v>
      </c>
      <c r="G112" s="51">
        <v>3</v>
      </c>
      <c r="H112" s="866"/>
      <c r="I112" s="850">
        <f t="shared" si="8"/>
        <v>0</v>
      </c>
      <c r="J112" s="41">
        <f t="shared" si="5"/>
        <v>0</v>
      </c>
      <c r="K112" s="41">
        <f t="shared" si="6"/>
        <v>0</v>
      </c>
      <c r="L112" s="107">
        <f t="shared" si="7"/>
        <v>0</v>
      </c>
    </row>
    <row r="113" spans="1:12" ht="15.75" x14ac:dyDescent="0.25">
      <c r="A113" s="45">
        <v>994011</v>
      </c>
      <c r="B113" s="793" t="s">
        <v>163</v>
      </c>
      <c r="C113" s="810" t="s">
        <v>146</v>
      </c>
      <c r="D113" s="843">
        <v>29</v>
      </c>
      <c r="E113" s="50">
        <v>0</v>
      </c>
      <c r="F113" s="50">
        <v>0</v>
      </c>
      <c r="G113" s="51">
        <v>9</v>
      </c>
      <c r="H113" s="866"/>
      <c r="I113" s="850">
        <f t="shared" si="8"/>
        <v>0</v>
      </c>
      <c r="J113" s="41">
        <f t="shared" si="5"/>
        <v>0</v>
      </c>
      <c r="K113" s="41">
        <f t="shared" si="6"/>
        <v>0</v>
      </c>
      <c r="L113" s="107">
        <f t="shared" si="7"/>
        <v>0</v>
      </c>
    </row>
    <row r="114" spans="1:12" ht="15.75" x14ac:dyDescent="0.25">
      <c r="A114" s="45" t="s">
        <v>336</v>
      </c>
      <c r="B114" s="793" t="s">
        <v>305</v>
      </c>
      <c r="C114" s="810" t="s">
        <v>146</v>
      </c>
      <c r="D114" s="843">
        <v>26</v>
      </c>
      <c r="E114" s="50">
        <v>0</v>
      </c>
      <c r="F114" s="50">
        <v>0</v>
      </c>
      <c r="G114" s="51">
        <v>1</v>
      </c>
      <c r="H114" s="866"/>
      <c r="I114" s="850">
        <f t="shared" si="8"/>
        <v>0</v>
      </c>
      <c r="J114" s="41">
        <f t="shared" si="5"/>
        <v>0</v>
      </c>
      <c r="K114" s="41">
        <f t="shared" si="6"/>
        <v>0</v>
      </c>
      <c r="L114" s="107">
        <f t="shared" si="7"/>
        <v>0</v>
      </c>
    </row>
    <row r="115" spans="1:12" ht="15.75" x14ac:dyDescent="0.25">
      <c r="A115" s="45" t="s">
        <v>337</v>
      </c>
      <c r="B115" s="793" t="s">
        <v>338</v>
      </c>
      <c r="C115" s="810" t="s">
        <v>146</v>
      </c>
      <c r="D115" s="843">
        <v>5</v>
      </c>
      <c r="E115" s="50">
        <v>0</v>
      </c>
      <c r="F115" s="50">
        <v>0</v>
      </c>
      <c r="G115" s="51">
        <v>0</v>
      </c>
      <c r="H115" s="866"/>
      <c r="I115" s="850">
        <f t="shared" si="8"/>
        <v>0</v>
      </c>
      <c r="J115" s="41">
        <f t="shared" si="5"/>
        <v>0</v>
      </c>
      <c r="K115" s="41">
        <f t="shared" si="6"/>
        <v>0</v>
      </c>
      <c r="L115" s="107">
        <f t="shared" si="7"/>
        <v>0</v>
      </c>
    </row>
    <row r="116" spans="1:12" ht="15.75" x14ac:dyDescent="0.25">
      <c r="A116" s="44">
        <v>996000</v>
      </c>
      <c r="B116" s="792" t="s">
        <v>204</v>
      </c>
      <c r="C116" s="854"/>
      <c r="D116" s="840"/>
      <c r="E116" s="250"/>
      <c r="F116" s="250"/>
      <c r="G116" s="834"/>
      <c r="H116" s="854"/>
      <c r="I116" s="848"/>
      <c r="J116" s="40"/>
      <c r="K116" s="40"/>
      <c r="L116" s="105"/>
    </row>
    <row r="117" spans="1:12" ht="15.75" x14ac:dyDescent="0.25">
      <c r="A117" s="45">
        <v>996010</v>
      </c>
      <c r="B117" s="793" t="s">
        <v>205</v>
      </c>
      <c r="C117" s="864" t="s">
        <v>145</v>
      </c>
      <c r="D117" s="843">
        <v>3052</v>
      </c>
      <c r="E117" s="50">
        <v>0</v>
      </c>
      <c r="F117" s="50">
        <v>0</v>
      </c>
      <c r="G117" s="51">
        <v>15</v>
      </c>
      <c r="H117" s="866"/>
      <c r="I117" s="850">
        <f t="shared" si="8"/>
        <v>0</v>
      </c>
      <c r="J117" s="41">
        <f t="shared" si="5"/>
        <v>0</v>
      </c>
      <c r="K117" s="41">
        <f t="shared" si="6"/>
        <v>0</v>
      </c>
      <c r="L117" s="107">
        <f t="shared" si="7"/>
        <v>0</v>
      </c>
    </row>
    <row r="118" spans="1:12" ht="15.75" x14ac:dyDescent="0.25">
      <c r="A118" s="45" t="s">
        <v>404</v>
      </c>
      <c r="B118" s="793" t="s">
        <v>340</v>
      </c>
      <c r="C118" s="864" t="s">
        <v>145</v>
      </c>
      <c r="D118" s="843">
        <v>30</v>
      </c>
      <c r="E118" s="50">
        <v>0</v>
      </c>
      <c r="F118" s="50">
        <v>0</v>
      </c>
      <c r="G118" s="51">
        <v>0</v>
      </c>
      <c r="H118" s="866"/>
      <c r="I118" s="850">
        <f t="shared" si="8"/>
        <v>0</v>
      </c>
      <c r="J118" s="41">
        <f t="shared" si="5"/>
        <v>0</v>
      </c>
      <c r="K118" s="41">
        <f t="shared" si="6"/>
        <v>0</v>
      </c>
      <c r="L118" s="107">
        <f t="shared" si="7"/>
        <v>0</v>
      </c>
    </row>
    <row r="119" spans="1:12" ht="15.75" x14ac:dyDescent="0.25">
      <c r="A119" s="45" t="s">
        <v>339</v>
      </c>
      <c r="B119" s="793" t="s">
        <v>306</v>
      </c>
      <c r="C119" s="864" t="s">
        <v>145</v>
      </c>
      <c r="D119" s="843">
        <v>148</v>
      </c>
      <c r="E119" s="50">
        <v>0</v>
      </c>
      <c r="F119" s="50">
        <v>0</v>
      </c>
      <c r="G119" s="51">
        <v>0</v>
      </c>
      <c r="H119" s="866"/>
      <c r="I119" s="850">
        <f t="shared" si="8"/>
        <v>0</v>
      </c>
      <c r="J119" s="41">
        <f t="shared" si="5"/>
        <v>0</v>
      </c>
      <c r="K119" s="41">
        <f t="shared" si="6"/>
        <v>0</v>
      </c>
      <c r="L119" s="107">
        <f t="shared" si="7"/>
        <v>0</v>
      </c>
    </row>
    <row r="120" spans="1:12" ht="15.75" x14ac:dyDescent="0.25">
      <c r="A120" s="45" t="s">
        <v>341</v>
      </c>
      <c r="B120" s="793" t="s">
        <v>343</v>
      </c>
      <c r="C120" s="864" t="s">
        <v>145</v>
      </c>
      <c r="D120" s="843">
        <v>491</v>
      </c>
      <c r="E120" s="50">
        <v>0</v>
      </c>
      <c r="F120" s="50">
        <v>0</v>
      </c>
      <c r="G120" s="51">
        <v>0</v>
      </c>
      <c r="H120" s="866"/>
      <c r="I120" s="850">
        <f t="shared" si="8"/>
        <v>0</v>
      </c>
      <c r="J120" s="41">
        <f t="shared" si="5"/>
        <v>0</v>
      </c>
      <c r="K120" s="41">
        <f t="shared" si="6"/>
        <v>0</v>
      </c>
      <c r="L120" s="107">
        <f t="shared" si="7"/>
        <v>0</v>
      </c>
    </row>
    <row r="121" spans="1:12" ht="15.75" x14ac:dyDescent="0.25">
      <c r="A121" s="44">
        <v>997000</v>
      </c>
      <c r="B121" s="792" t="s">
        <v>206</v>
      </c>
      <c r="C121" s="854"/>
      <c r="D121" s="840"/>
      <c r="E121" s="250"/>
      <c r="F121" s="250"/>
      <c r="G121" s="834"/>
      <c r="H121" s="854"/>
      <c r="I121" s="848"/>
      <c r="J121" s="40"/>
      <c r="K121" s="40"/>
      <c r="L121" s="105"/>
    </row>
    <row r="122" spans="1:12" ht="15.75" x14ac:dyDescent="0.25">
      <c r="A122" s="45" t="s">
        <v>342</v>
      </c>
      <c r="B122" s="793" t="s">
        <v>307</v>
      </c>
      <c r="C122" s="864" t="s">
        <v>145</v>
      </c>
      <c r="D122" s="843">
        <v>446</v>
      </c>
      <c r="E122" s="50">
        <v>0</v>
      </c>
      <c r="F122" s="50">
        <v>0</v>
      </c>
      <c r="G122" s="51">
        <v>22</v>
      </c>
      <c r="H122" s="866"/>
      <c r="I122" s="850">
        <f t="shared" si="8"/>
        <v>0</v>
      </c>
      <c r="J122" s="41">
        <f t="shared" si="5"/>
        <v>0</v>
      </c>
      <c r="K122" s="41">
        <f t="shared" si="6"/>
        <v>0</v>
      </c>
      <c r="L122" s="107">
        <f t="shared" si="7"/>
        <v>0</v>
      </c>
    </row>
    <row r="123" spans="1:12" ht="15.75" x14ac:dyDescent="0.25">
      <c r="A123" s="45" t="s">
        <v>344</v>
      </c>
      <c r="B123" s="793" t="s">
        <v>308</v>
      </c>
      <c r="C123" s="864" t="s">
        <v>145</v>
      </c>
      <c r="D123" s="843">
        <v>536</v>
      </c>
      <c r="E123" s="50">
        <v>0</v>
      </c>
      <c r="F123" s="50">
        <v>0</v>
      </c>
      <c r="G123" s="51">
        <v>0</v>
      </c>
      <c r="H123" s="866"/>
      <c r="I123" s="850">
        <f t="shared" si="8"/>
        <v>0</v>
      </c>
      <c r="J123" s="41">
        <f t="shared" si="5"/>
        <v>0</v>
      </c>
      <c r="K123" s="41">
        <f t="shared" si="6"/>
        <v>0</v>
      </c>
      <c r="L123" s="107">
        <f t="shared" si="7"/>
        <v>0</v>
      </c>
    </row>
    <row r="124" spans="1:12" ht="15.75" x14ac:dyDescent="0.25">
      <c r="A124" s="45" t="s">
        <v>345</v>
      </c>
      <c r="B124" s="793" t="s">
        <v>309</v>
      </c>
      <c r="C124" s="864" t="s">
        <v>145</v>
      </c>
      <c r="D124" s="843">
        <v>523</v>
      </c>
      <c r="E124" s="50">
        <v>0</v>
      </c>
      <c r="F124" s="50">
        <v>0</v>
      </c>
      <c r="G124" s="51">
        <v>0</v>
      </c>
      <c r="H124" s="866"/>
      <c r="I124" s="850">
        <f t="shared" si="8"/>
        <v>0</v>
      </c>
      <c r="J124" s="41">
        <f t="shared" si="5"/>
        <v>0</v>
      </c>
      <c r="K124" s="41">
        <f t="shared" si="6"/>
        <v>0</v>
      </c>
      <c r="L124" s="107">
        <f t="shared" si="7"/>
        <v>0</v>
      </c>
    </row>
    <row r="125" spans="1:12" ht="15.75" x14ac:dyDescent="0.25">
      <c r="A125" s="45" t="s">
        <v>346</v>
      </c>
      <c r="B125" s="793" t="s">
        <v>310</v>
      </c>
      <c r="C125" s="864" t="s">
        <v>145</v>
      </c>
      <c r="D125" s="843">
        <v>190</v>
      </c>
      <c r="E125" s="50">
        <v>0</v>
      </c>
      <c r="F125" s="50">
        <v>0</v>
      </c>
      <c r="G125" s="51">
        <v>0</v>
      </c>
      <c r="H125" s="866"/>
      <c r="I125" s="850">
        <f t="shared" si="8"/>
        <v>0</v>
      </c>
      <c r="J125" s="41">
        <f t="shared" si="5"/>
        <v>0</v>
      </c>
      <c r="K125" s="41">
        <f t="shared" si="6"/>
        <v>0</v>
      </c>
      <c r="L125" s="107">
        <f t="shared" si="7"/>
        <v>0</v>
      </c>
    </row>
    <row r="126" spans="1:12" ht="15.75" x14ac:dyDescent="0.25">
      <c r="A126" s="45" t="s">
        <v>347</v>
      </c>
      <c r="B126" s="793" t="s">
        <v>349</v>
      </c>
      <c r="C126" s="864" t="s">
        <v>145</v>
      </c>
      <c r="D126" s="843">
        <v>0</v>
      </c>
      <c r="E126" s="50">
        <v>0</v>
      </c>
      <c r="F126" s="50">
        <v>0</v>
      </c>
      <c r="G126" s="51">
        <v>112</v>
      </c>
      <c r="H126" s="866"/>
      <c r="I126" s="850">
        <f t="shared" si="8"/>
        <v>0</v>
      </c>
      <c r="J126" s="41">
        <f t="shared" si="5"/>
        <v>0</v>
      </c>
      <c r="K126" s="41">
        <f t="shared" si="6"/>
        <v>0</v>
      </c>
      <c r="L126" s="107">
        <f t="shared" si="7"/>
        <v>0</v>
      </c>
    </row>
    <row r="127" spans="1:12" ht="15.75" x14ac:dyDescent="0.25">
      <c r="A127" s="45" t="s">
        <v>348</v>
      </c>
      <c r="B127" s="793" t="s">
        <v>311</v>
      </c>
      <c r="C127" s="864" t="s">
        <v>145</v>
      </c>
      <c r="D127" s="843">
        <v>189</v>
      </c>
      <c r="E127" s="50">
        <v>0</v>
      </c>
      <c r="F127" s="50">
        <v>0</v>
      </c>
      <c r="G127" s="51">
        <v>108</v>
      </c>
      <c r="H127" s="866"/>
      <c r="I127" s="850">
        <f t="shared" si="8"/>
        <v>0</v>
      </c>
      <c r="J127" s="41">
        <f t="shared" si="5"/>
        <v>0</v>
      </c>
      <c r="K127" s="41">
        <f t="shared" si="6"/>
        <v>0</v>
      </c>
      <c r="L127" s="107">
        <f t="shared" si="7"/>
        <v>0</v>
      </c>
    </row>
    <row r="128" spans="1:12" ht="15.75" x14ac:dyDescent="0.25">
      <c r="A128" s="45" t="s">
        <v>350</v>
      </c>
      <c r="B128" s="793" t="s">
        <v>352</v>
      </c>
      <c r="C128" s="864" t="s">
        <v>145</v>
      </c>
      <c r="D128" s="843">
        <v>34</v>
      </c>
      <c r="E128" s="50">
        <v>0</v>
      </c>
      <c r="F128" s="50">
        <v>0</v>
      </c>
      <c r="G128" s="51">
        <v>0</v>
      </c>
      <c r="H128" s="866"/>
      <c r="I128" s="850">
        <f t="shared" si="8"/>
        <v>0</v>
      </c>
      <c r="J128" s="41">
        <f t="shared" si="5"/>
        <v>0</v>
      </c>
      <c r="K128" s="41">
        <f t="shared" si="6"/>
        <v>0</v>
      </c>
      <c r="L128" s="107">
        <f t="shared" si="7"/>
        <v>0</v>
      </c>
    </row>
    <row r="129" spans="1:12" ht="15.75" x14ac:dyDescent="0.25">
      <c r="A129" s="45" t="s">
        <v>351</v>
      </c>
      <c r="B129" s="793" t="s">
        <v>354</v>
      </c>
      <c r="C129" s="864" t="s">
        <v>145</v>
      </c>
      <c r="D129" s="843">
        <v>225</v>
      </c>
      <c r="E129" s="50">
        <v>0</v>
      </c>
      <c r="F129" s="50">
        <v>0</v>
      </c>
      <c r="G129" s="51">
        <v>0</v>
      </c>
      <c r="H129" s="866"/>
      <c r="I129" s="850">
        <f t="shared" si="8"/>
        <v>0</v>
      </c>
      <c r="J129" s="41">
        <f t="shared" si="5"/>
        <v>0</v>
      </c>
      <c r="K129" s="41">
        <f t="shared" si="6"/>
        <v>0</v>
      </c>
      <c r="L129" s="107">
        <f t="shared" si="7"/>
        <v>0</v>
      </c>
    </row>
    <row r="130" spans="1:12" ht="15.75" x14ac:dyDescent="0.25">
      <c r="A130" s="45" t="s">
        <v>353</v>
      </c>
      <c r="B130" s="793" t="s">
        <v>312</v>
      </c>
      <c r="C130" s="864" t="s">
        <v>145</v>
      </c>
      <c r="D130" s="843">
        <v>24</v>
      </c>
      <c r="E130" s="50">
        <v>0</v>
      </c>
      <c r="F130" s="50">
        <v>0</v>
      </c>
      <c r="G130" s="51">
        <v>0</v>
      </c>
      <c r="H130" s="866"/>
      <c r="I130" s="850">
        <f t="shared" si="8"/>
        <v>0</v>
      </c>
      <c r="J130" s="41">
        <f t="shared" si="5"/>
        <v>0</v>
      </c>
      <c r="K130" s="41">
        <f t="shared" si="6"/>
        <v>0</v>
      </c>
      <c r="L130" s="107">
        <f t="shared" si="7"/>
        <v>0</v>
      </c>
    </row>
    <row r="131" spans="1:12" ht="15.75" x14ac:dyDescent="0.25">
      <c r="A131" s="45" t="s">
        <v>355</v>
      </c>
      <c r="B131" s="793" t="s">
        <v>356</v>
      </c>
      <c r="C131" s="864" t="s">
        <v>145</v>
      </c>
      <c r="D131" s="843">
        <v>101</v>
      </c>
      <c r="E131" s="50">
        <v>0</v>
      </c>
      <c r="F131" s="50">
        <v>0</v>
      </c>
      <c r="G131" s="51">
        <v>0</v>
      </c>
      <c r="H131" s="866"/>
      <c r="I131" s="850">
        <f t="shared" si="8"/>
        <v>0</v>
      </c>
      <c r="J131" s="41">
        <f t="shared" si="5"/>
        <v>0</v>
      </c>
      <c r="K131" s="41">
        <f t="shared" si="6"/>
        <v>0</v>
      </c>
      <c r="L131" s="107">
        <f t="shared" si="7"/>
        <v>0</v>
      </c>
    </row>
    <row r="132" spans="1:12" ht="15.75" x14ac:dyDescent="0.25">
      <c r="A132" s="45" t="s">
        <v>483</v>
      </c>
      <c r="B132" s="793" t="s">
        <v>469</v>
      </c>
      <c r="C132" s="864" t="s">
        <v>10</v>
      </c>
      <c r="D132" s="843">
        <v>1</v>
      </c>
      <c r="E132" s="50">
        <v>-1</v>
      </c>
      <c r="F132" s="50">
        <v>0</v>
      </c>
      <c r="G132" s="51">
        <v>0</v>
      </c>
      <c r="H132" s="866"/>
      <c r="I132" s="850">
        <f t="shared" si="8"/>
        <v>0</v>
      </c>
      <c r="J132" s="41">
        <f t="shared" si="5"/>
        <v>0</v>
      </c>
      <c r="K132" s="41">
        <f t="shared" si="6"/>
        <v>0</v>
      </c>
      <c r="L132" s="107">
        <f t="shared" si="7"/>
        <v>0</v>
      </c>
    </row>
    <row r="133" spans="1:12" ht="16.5" thickBot="1" x14ac:dyDescent="0.3">
      <c r="A133" s="53" t="s">
        <v>484</v>
      </c>
      <c r="B133" s="793" t="s">
        <v>470</v>
      </c>
      <c r="C133" s="865" t="s">
        <v>10</v>
      </c>
      <c r="D133" s="846">
        <v>1</v>
      </c>
      <c r="E133" s="54">
        <v>0</v>
      </c>
      <c r="F133" s="54">
        <v>0</v>
      </c>
      <c r="G133" s="103">
        <v>-1</v>
      </c>
      <c r="H133" s="869"/>
      <c r="I133" s="852">
        <f t="shared" si="8"/>
        <v>0</v>
      </c>
      <c r="J133" s="52">
        <f t="shared" si="5"/>
        <v>0</v>
      </c>
      <c r="K133" s="52">
        <f t="shared" si="6"/>
        <v>0</v>
      </c>
      <c r="L133" s="110">
        <f t="shared" si="7"/>
        <v>0</v>
      </c>
    </row>
    <row r="134" spans="1:12" s="230" customFormat="1" ht="17.25" thickTop="1" thickBot="1" x14ac:dyDescent="0.3">
      <c r="A134" s="238" t="s">
        <v>382</v>
      </c>
      <c r="B134" s="239"/>
      <c r="C134" s="239"/>
      <c r="D134" s="239"/>
      <c r="E134" s="239"/>
      <c r="F134" s="239"/>
      <c r="G134" s="239"/>
      <c r="H134" s="631"/>
      <c r="I134" s="628">
        <f>SUM(I4:I133)</f>
        <v>0</v>
      </c>
      <c r="J134" s="242">
        <f t="shared" ref="J134:L134" si="9">SUM(J4:J133)</f>
        <v>0</v>
      </c>
      <c r="K134" s="242">
        <f t="shared" si="9"/>
        <v>0</v>
      </c>
      <c r="L134" s="243">
        <f t="shared" si="9"/>
        <v>0</v>
      </c>
    </row>
  </sheetData>
  <mergeCells count="8">
    <mergeCell ref="B1:L1"/>
    <mergeCell ref="H2:H3"/>
    <mergeCell ref="A134:H134"/>
    <mergeCell ref="D2:G2"/>
    <mergeCell ref="I2:L2"/>
    <mergeCell ref="B2:B3"/>
    <mergeCell ref="C2:C3"/>
    <mergeCell ref="A2:A3"/>
  </mergeCells>
  <conditionalFormatting sqref="A67:C68 A30:C33 A77:C79 A27:C27 A59:C59 B61:C64 A41:C41 A40:B40 A38:C39 A36:B37 A105:C106 A103:B104 A108:C109 A107:B107 A110:B110 A116:B116 A112:C115 A94:C100 A81:C85 A102:C102 A101:B101 A23:C24 A70:C75 A45:C45 A42:B44 A35:C35 A117:C120 A50:C57 B121:B128 A121:A131">
    <cfRule type="expression" dxfId="19" priority="19" stopIfTrue="1">
      <formula>#REF!="y"</formula>
    </cfRule>
    <cfRule type="expression" dxfId="18" priority="20" stopIfTrue="1">
      <formula>#REF!="x"</formula>
    </cfRule>
  </conditionalFormatting>
  <conditionalFormatting sqref="C122:C123">
    <cfRule type="expression" dxfId="17" priority="17" stopIfTrue="1">
      <formula>#REF!="y"</formula>
    </cfRule>
    <cfRule type="expression" dxfId="16" priority="18" stopIfTrue="1">
      <formula>#REF!="x"</formula>
    </cfRule>
  </conditionalFormatting>
  <conditionalFormatting sqref="C124:C128">
    <cfRule type="expression" dxfId="15" priority="15" stopIfTrue="1">
      <formula>#REF!="y"</formula>
    </cfRule>
    <cfRule type="expression" dxfId="14" priority="16" stopIfTrue="1">
      <formula>#REF!="x"</formula>
    </cfRule>
  </conditionalFormatting>
  <conditionalFormatting sqref="B129:B131">
    <cfRule type="expression" dxfId="13" priority="13" stopIfTrue="1">
      <formula>#REF!="y"</formula>
    </cfRule>
    <cfRule type="expression" dxfId="12" priority="14" stopIfTrue="1">
      <formula>#REF!="x"</formula>
    </cfRule>
  </conditionalFormatting>
  <conditionalFormatting sqref="C129:C133">
    <cfRule type="expression" dxfId="11" priority="11" stopIfTrue="1">
      <formula>#REF!="y"</formula>
    </cfRule>
    <cfRule type="expression" dxfId="10" priority="12" stopIfTrue="1">
      <formula>#REF!="x"</formula>
    </cfRule>
  </conditionalFormatting>
  <conditionalFormatting sqref="A34:C34">
    <cfRule type="expression" dxfId="9" priority="9" stopIfTrue="1">
      <formula>#REF!="y"</formula>
    </cfRule>
    <cfRule type="expression" dxfId="8" priority="10" stopIfTrue="1">
      <formula>#REF!="x"</formula>
    </cfRule>
  </conditionalFormatting>
  <conditionalFormatting sqref="A111:C111">
    <cfRule type="expression" dxfId="7" priority="7" stopIfTrue="1">
      <formula>#REF!="y"</formula>
    </cfRule>
    <cfRule type="expression" dxfId="6" priority="8" stopIfTrue="1">
      <formula>#REF!="x"</formula>
    </cfRule>
  </conditionalFormatting>
  <conditionalFormatting sqref="A132:A133">
    <cfRule type="expression" dxfId="5" priority="5" stopIfTrue="1">
      <formula>#REF!="y"</formula>
    </cfRule>
    <cfRule type="expression" dxfId="4" priority="6" stopIfTrue="1">
      <formula>#REF!="x"</formula>
    </cfRule>
  </conditionalFormatting>
  <conditionalFormatting sqref="A60:C60 A61:A64 A69:C69 A13:C15 A49:C49 C87:C88 C91 A87:B91 A18:C18">
    <cfRule type="expression" dxfId="3" priority="21" stopIfTrue="1">
      <formula>#REF!="y"</formula>
    </cfRule>
    <cfRule type="expression" dxfId="2" priority="22" stopIfTrue="1">
      <formula>#REF!="x"</formula>
    </cfRule>
  </conditionalFormatting>
  <conditionalFormatting sqref="B132:B133">
    <cfRule type="expression" dxfId="1" priority="1" stopIfTrue="1">
      <formula>#REF!="y"</formula>
    </cfRule>
    <cfRule type="expression" dxfId="0" priority="2" stopIfTrue="1">
      <formula>#REF!="x"</formula>
    </cfRule>
  </conditionalFormatting>
  <pageMargins left="0.7" right="0.7" top="0.75" bottom="0.75" header="0.3" footer="0.3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="85" zoomScaleNormal="85" zoomScaleSheetLayoutView="85" workbookViewId="0">
      <selection activeCell="E22" sqref="E22"/>
    </sheetView>
  </sheetViews>
  <sheetFormatPr defaultRowHeight="15" x14ac:dyDescent="0.25"/>
  <cols>
    <col min="1" max="1" width="14.7109375" style="253" bestFit="1" customWidth="1"/>
    <col min="2" max="2" width="40.28515625" style="253" bestFit="1" customWidth="1"/>
    <col min="3" max="3" width="11.7109375" style="253" bestFit="1" customWidth="1"/>
    <col min="4" max="4" width="12.85546875" style="253" customWidth="1"/>
    <col min="5" max="5" width="13" style="253" customWidth="1"/>
    <col min="6" max="7" width="12.85546875" style="253" customWidth="1"/>
    <col min="8" max="8" width="13.7109375" style="253" bestFit="1" customWidth="1"/>
    <col min="9" max="9" width="14" style="253" bestFit="1" customWidth="1"/>
    <col min="10" max="10" width="14" style="253" customWidth="1"/>
    <col min="11" max="12" width="13.85546875" style="253" customWidth="1"/>
    <col min="13" max="13" width="5.28515625" style="253" customWidth="1"/>
    <col min="14" max="16384" width="9.140625" style="253"/>
  </cols>
  <sheetData>
    <row r="1" spans="1:12" ht="16.5" thickBot="1" x14ac:dyDescent="0.3">
      <c r="A1" s="36" t="s">
        <v>403</v>
      </c>
      <c r="B1" s="175" t="s">
        <v>458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ht="15.75" thickBot="1" x14ac:dyDescent="0.3">
      <c r="A2" s="173" t="s">
        <v>269</v>
      </c>
      <c r="B2" s="790" t="s">
        <v>6</v>
      </c>
      <c r="C2" s="171" t="s">
        <v>7</v>
      </c>
      <c r="D2" s="371" t="s">
        <v>270</v>
      </c>
      <c r="E2" s="371"/>
      <c r="F2" s="371"/>
      <c r="G2" s="371"/>
      <c r="H2" s="165" t="s">
        <v>446</v>
      </c>
      <c r="I2" s="167" t="s">
        <v>466</v>
      </c>
      <c r="J2" s="167"/>
      <c r="K2" s="167"/>
      <c r="L2" s="168"/>
    </row>
    <row r="3" spans="1:12" ht="16.5" thickBot="1" x14ac:dyDescent="0.3">
      <c r="A3" s="174"/>
      <c r="B3" s="170"/>
      <c r="C3" s="172"/>
      <c r="D3" s="802" t="s">
        <v>432</v>
      </c>
      <c r="E3" s="428" t="s">
        <v>436</v>
      </c>
      <c r="F3" s="428" t="s">
        <v>437</v>
      </c>
      <c r="G3" s="796" t="s">
        <v>438</v>
      </c>
      <c r="H3" s="166"/>
      <c r="I3" s="802" t="s">
        <v>432</v>
      </c>
      <c r="J3" s="428" t="s">
        <v>436</v>
      </c>
      <c r="K3" s="428" t="s">
        <v>437</v>
      </c>
      <c r="L3" s="429" t="s">
        <v>438</v>
      </c>
    </row>
    <row r="4" spans="1:12" ht="15.75" collapsed="1" x14ac:dyDescent="0.25">
      <c r="A4" s="256">
        <v>100000</v>
      </c>
      <c r="B4" s="791" t="s">
        <v>153</v>
      </c>
      <c r="C4" s="808"/>
      <c r="D4" s="803"/>
      <c r="E4" s="257"/>
      <c r="F4" s="257"/>
      <c r="G4" s="797"/>
      <c r="H4" s="813"/>
      <c r="I4" s="803"/>
      <c r="J4" s="257"/>
      <c r="K4" s="257"/>
      <c r="L4" s="258"/>
    </row>
    <row r="5" spans="1:12" ht="15.75" x14ac:dyDescent="0.25">
      <c r="A5" s="259">
        <v>130000</v>
      </c>
      <c r="B5" s="792" t="s">
        <v>47</v>
      </c>
      <c r="C5" s="809"/>
      <c r="D5" s="804"/>
      <c r="E5" s="260"/>
      <c r="F5" s="260"/>
      <c r="G5" s="798"/>
      <c r="H5" s="814"/>
      <c r="I5" s="804"/>
      <c r="J5" s="260"/>
      <c r="K5" s="260"/>
      <c r="L5" s="261"/>
    </row>
    <row r="6" spans="1:12" ht="15.75" x14ac:dyDescent="0.25">
      <c r="A6" s="259">
        <v>131000</v>
      </c>
      <c r="B6" s="792" t="s">
        <v>125</v>
      </c>
      <c r="C6" s="809"/>
      <c r="D6" s="804"/>
      <c r="E6" s="260"/>
      <c r="F6" s="262"/>
      <c r="G6" s="798"/>
      <c r="H6" s="814"/>
      <c r="I6" s="804"/>
      <c r="J6" s="260"/>
      <c r="K6" s="260"/>
      <c r="L6" s="261"/>
    </row>
    <row r="7" spans="1:12" ht="15.75" x14ac:dyDescent="0.25">
      <c r="A7" s="259">
        <v>131100</v>
      </c>
      <c r="B7" s="792" t="s">
        <v>126</v>
      </c>
      <c r="C7" s="809"/>
      <c r="D7" s="804"/>
      <c r="E7" s="260"/>
      <c r="F7" s="260"/>
      <c r="G7" s="798"/>
      <c r="H7" s="814"/>
      <c r="I7" s="804"/>
      <c r="J7" s="260"/>
      <c r="K7" s="260"/>
      <c r="L7" s="261"/>
    </row>
    <row r="8" spans="1:12" ht="15.75" x14ac:dyDescent="0.25">
      <c r="A8" s="263">
        <v>131110</v>
      </c>
      <c r="B8" s="793" t="s">
        <v>141</v>
      </c>
      <c r="C8" s="810" t="s">
        <v>145</v>
      </c>
      <c r="D8" s="805">
        <v>30</v>
      </c>
      <c r="E8" s="264">
        <v>0</v>
      </c>
      <c r="F8" s="264">
        <v>0</v>
      </c>
      <c r="G8" s="799">
        <v>0</v>
      </c>
      <c r="H8" s="815"/>
      <c r="I8" s="680">
        <f>+H8*D8</f>
        <v>0</v>
      </c>
      <c r="J8" s="254">
        <f>+H8*E8</f>
        <v>0</v>
      </c>
      <c r="K8" s="254">
        <f>+H8*F8</f>
        <v>0</v>
      </c>
      <c r="L8" s="255">
        <f>+H8*G8</f>
        <v>0</v>
      </c>
    </row>
    <row r="9" spans="1:12" ht="15.75" x14ac:dyDescent="0.25">
      <c r="A9" s="263">
        <v>131120</v>
      </c>
      <c r="B9" s="793" t="s">
        <v>140</v>
      </c>
      <c r="C9" s="810" t="s">
        <v>145</v>
      </c>
      <c r="D9" s="805">
        <v>110</v>
      </c>
      <c r="E9" s="264">
        <v>0</v>
      </c>
      <c r="F9" s="264">
        <v>0</v>
      </c>
      <c r="G9" s="799">
        <v>0</v>
      </c>
      <c r="H9" s="815"/>
      <c r="I9" s="680">
        <f>+H9*D9</f>
        <v>0</v>
      </c>
      <c r="J9" s="254">
        <f>+H9*E9</f>
        <v>0</v>
      </c>
      <c r="K9" s="254">
        <f>+H9*F9</f>
        <v>0</v>
      </c>
      <c r="L9" s="255">
        <f>+H9*G9</f>
        <v>0</v>
      </c>
    </row>
    <row r="10" spans="1:12" ht="15.75" x14ac:dyDescent="0.25">
      <c r="A10" s="259">
        <v>131200</v>
      </c>
      <c r="B10" s="792" t="s">
        <v>459</v>
      </c>
      <c r="C10" s="809"/>
      <c r="D10" s="804"/>
      <c r="E10" s="260"/>
      <c r="F10" s="260"/>
      <c r="G10" s="798"/>
      <c r="H10" s="814"/>
      <c r="I10" s="804"/>
      <c r="J10" s="260"/>
      <c r="K10" s="260"/>
      <c r="L10" s="261"/>
    </row>
    <row r="11" spans="1:12" ht="15.75" x14ac:dyDescent="0.25">
      <c r="A11" s="263">
        <v>131210</v>
      </c>
      <c r="B11" s="793" t="s">
        <v>141</v>
      </c>
      <c r="C11" s="810" t="s">
        <v>145</v>
      </c>
      <c r="D11" s="805">
        <v>25</v>
      </c>
      <c r="E11" s="264">
        <v>0</v>
      </c>
      <c r="F11" s="264">
        <v>0</v>
      </c>
      <c r="G11" s="799">
        <v>0</v>
      </c>
      <c r="H11" s="815"/>
      <c r="I11" s="680">
        <f>+H11*D11</f>
        <v>0</v>
      </c>
      <c r="J11" s="254">
        <f>+H11*E11</f>
        <v>0</v>
      </c>
      <c r="K11" s="254">
        <f>+H11*F11</f>
        <v>0</v>
      </c>
      <c r="L11" s="255">
        <f>+H11*G11</f>
        <v>0</v>
      </c>
    </row>
    <row r="12" spans="1:12" ht="15.75" x14ac:dyDescent="0.25">
      <c r="A12" s="263">
        <v>131220</v>
      </c>
      <c r="B12" s="793" t="s">
        <v>140</v>
      </c>
      <c r="C12" s="810" t="s">
        <v>145</v>
      </c>
      <c r="D12" s="805">
        <v>12</v>
      </c>
      <c r="E12" s="264">
        <v>0</v>
      </c>
      <c r="F12" s="264">
        <v>0</v>
      </c>
      <c r="G12" s="799">
        <v>0</v>
      </c>
      <c r="H12" s="815"/>
      <c r="I12" s="680">
        <f>+H12*D12</f>
        <v>0</v>
      </c>
      <c r="J12" s="254">
        <f>+H12*E12</f>
        <v>0</v>
      </c>
      <c r="K12" s="254">
        <f>+H12*F12</f>
        <v>0</v>
      </c>
      <c r="L12" s="255">
        <f>+H12*G12</f>
        <v>0</v>
      </c>
    </row>
    <row r="13" spans="1:12" ht="15.75" x14ac:dyDescent="0.25">
      <c r="A13" s="259">
        <v>132000</v>
      </c>
      <c r="B13" s="792" t="s">
        <v>127</v>
      </c>
      <c r="C13" s="809"/>
      <c r="D13" s="804"/>
      <c r="E13" s="260"/>
      <c r="F13" s="260"/>
      <c r="G13" s="798"/>
      <c r="H13" s="814"/>
      <c r="I13" s="804"/>
      <c r="J13" s="260"/>
      <c r="K13" s="260"/>
      <c r="L13" s="261"/>
    </row>
    <row r="14" spans="1:12" ht="15.75" x14ac:dyDescent="0.25">
      <c r="A14" s="259">
        <v>132100</v>
      </c>
      <c r="B14" s="792" t="s">
        <v>121</v>
      </c>
      <c r="C14" s="809"/>
      <c r="D14" s="804"/>
      <c r="E14" s="260"/>
      <c r="F14" s="260"/>
      <c r="G14" s="798"/>
      <c r="H14" s="814"/>
      <c r="I14" s="804"/>
      <c r="J14" s="260"/>
      <c r="K14" s="260"/>
      <c r="L14" s="261"/>
    </row>
    <row r="15" spans="1:12" ht="15.75" x14ac:dyDescent="0.25">
      <c r="A15" s="263">
        <v>132110</v>
      </c>
      <c r="B15" s="793" t="s">
        <v>141</v>
      </c>
      <c r="C15" s="810" t="s">
        <v>145</v>
      </c>
      <c r="D15" s="805">
        <v>25</v>
      </c>
      <c r="E15" s="264">
        <v>0</v>
      </c>
      <c r="F15" s="264">
        <v>0</v>
      </c>
      <c r="G15" s="799">
        <v>0</v>
      </c>
      <c r="H15" s="815"/>
      <c r="I15" s="680">
        <f>+H15*D15</f>
        <v>0</v>
      </c>
      <c r="J15" s="254">
        <f>+H15*E15</f>
        <v>0</v>
      </c>
      <c r="K15" s="254">
        <f>+H15*F15</f>
        <v>0</v>
      </c>
      <c r="L15" s="255">
        <f>+H15*G15</f>
        <v>0</v>
      </c>
    </row>
    <row r="16" spans="1:12" ht="15.75" x14ac:dyDescent="0.25">
      <c r="A16" s="263">
        <v>132120</v>
      </c>
      <c r="B16" s="793" t="s">
        <v>140</v>
      </c>
      <c r="C16" s="810" t="s">
        <v>145</v>
      </c>
      <c r="D16" s="805">
        <v>220</v>
      </c>
      <c r="E16" s="264">
        <v>0</v>
      </c>
      <c r="F16" s="264">
        <v>0</v>
      </c>
      <c r="G16" s="799">
        <v>210</v>
      </c>
      <c r="H16" s="815"/>
      <c r="I16" s="680">
        <f>+H16*D16</f>
        <v>0</v>
      </c>
      <c r="J16" s="254">
        <f>+H16*E16</f>
        <v>0</v>
      </c>
      <c r="K16" s="254">
        <f>+H16*F16</f>
        <v>0</v>
      </c>
      <c r="L16" s="255">
        <f>+H16*G16</f>
        <v>0</v>
      </c>
    </row>
    <row r="17" spans="1:12" ht="15.75" x14ac:dyDescent="0.25">
      <c r="A17" s="259">
        <v>132200</v>
      </c>
      <c r="B17" s="792" t="s">
        <v>459</v>
      </c>
      <c r="C17" s="809"/>
      <c r="D17" s="804"/>
      <c r="E17" s="260"/>
      <c r="F17" s="260"/>
      <c r="G17" s="798"/>
      <c r="H17" s="814"/>
      <c r="I17" s="804"/>
      <c r="J17" s="260"/>
      <c r="K17" s="260"/>
      <c r="L17" s="261"/>
    </row>
    <row r="18" spans="1:12" ht="15.75" x14ac:dyDescent="0.25">
      <c r="A18" s="263">
        <v>132220</v>
      </c>
      <c r="B18" s="793" t="s">
        <v>140</v>
      </c>
      <c r="C18" s="810" t="s">
        <v>145</v>
      </c>
      <c r="D18" s="805">
        <v>22</v>
      </c>
      <c r="E18" s="264">
        <v>0</v>
      </c>
      <c r="F18" s="264">
        <v>0</v>
      </c>
      <c r="G18" s="799">
        <v>32</v>
      </c>
      <c r="H18" s="815"/>
      <c r="I18" s="680">
        <f>+H18*D18</f>
        <v>0</v>
      </c>
      <c r="J18" s="254">
        <f>+H18*E18</f>
        <v>0</v>
      </c>
      <c r="K18" s="254">
        <f>+H18*F18</f>
        <v>0</v>
      </c>
      <c r="L18" s="255">
        <f>+H18*G18</f>
        <v>0</v>
      </c>
    </row>
    <row r="19" spans="1:12" ht="15.75" x14ac:dyDescent="0.25">
      <c r="A19" s="259">
        <v>133000</v>
      </c>
      <c r="B19" s="792" t="s">
        <v>128</v>
      </c>
      <c r="C19" s="809"/>
      <c r="D19" s="804"/>
      <c r="E19" s="260"/>
      <c r="F19" s="260"/>
      <c r="G19" s="798"/>
      <c r="H19" s="814"/>
      <c r="I19" s="804"/>
      <c r="J19" s="260"/>
      <c r="K19" s="260"/>
      <c r="L19" s="261"/>
    </row>
    <row r="20" spans="1:12" ht="15.75" x14ac:dyDescent="0.25">
      <c r="A20" s="259">
        <v>133100</v>
      </c>
      <c r="B20" s="792" t="s">
        <v>122</v>
      </c>
      <c r="C20" s="809"/>
      <c r="D20" s="804"/>
      <c r="E20" s="260"/>
      <c r="F20" s="260"/>
      <c r="G20" s="798"/>
      <c r="H20" s="814"/>
      <c r="I20" s="804"/>
      <c r="J20" s="260"/>
      <c r="K20" s="260"/>
      <c r="L20" s="261"/>
    </row>
    <row r="21" spans="1:12" ht="15.75" x14ac:dyDescent="0.25">
      <c r="A21" s="263">
        <v>133110</v>
      </c>
      <c r="B21" s="793" t="s">
        <v>141</v>
      </c>
      <c r="C21" s="810" t="s">
        <v>145</v>
      </c>
      <c r="D21" s="805">
        <v>120</v>
      </c>
      <c r="E21" s="264">
        <v>0</v>
      </c>
      <c r="F21" s="264">
        <v>0</v>
      </c>
      <c r="G21" s="799">
        <v>0</v>
      </c>
      <c r="H21" s="815"/>
      <c r="I21" s="680">
        <f>+H21*D21</f>
        <v>0</v>
      </c>
      <c r="J21" s="254">
        <f>+H21*E21</f>
        <v>0</v>
      </c>
      <c r="K21" s="254">
        <f>+H21*F21</f>
        <v>0</v>
      </c>
      <c r="L21" s="255">
        <f>+H21*G21</f>
        <v>0</v>
      </c>
    </row>
    <row r="22" spans="1:12" ht="15.75" x14ac:dyDescent="0.25">
      <c r="A22" s="263">
        <v>133120</v>
      </c>
      <c r="B22" s="793" t="s">
        <v>140</v>
      </c>
      <c r="C22" s="810" t="s">
        <v>145</v>
      </c>
      <c r="D22" s="805">
        <v>105</v>
      </c>
      <c r="E22" s="264">
        <v>0</v>
      </c>
      <c r="F22" s="264">
        <v>0</v>
      </c>
      <c r="G22" s="799">
        <v>0</v>
      </c>
      <c r="H22" s="815"/>
      <c r="I22" s="680">
        <f>+H22*D22</f>
        <v>0</v>
      </c>
      <c r="J22" s="254">
        <f>+H22*E22</f>
        <v>0</v>
      </c>
      <c r="K22" s="254">
        <f>+H22*F22</f>
        <v>0</v>
      </c>
      <c r="L22" s="255">
        <f>+H22*G22</f>
        <v>0</v>
      </c>
    </row>
    <row r="23" spans="1:12" ht="15.75" x14ac:dyDescent="0.25">
      <c r="A23" s="259">
        <v>133200</v>
      </c>
      <c r="B23" s="792" t="s">
        <v>123</v>
      </c>
      <c r="C23" s="809"/>
      <c r="D23" s="804"/>
      <c r="E23" s="260"/>
      <c r="F23" s="260"/>
      <c r="G23" s="798"/>
      <c r="H23" s="814"/>
      <c r="I23" s="804"/>
      <c r="J23" s="260"/>
      <c r="K23" s="260"/>
      <c r="L23" s="261"/>
    </row>
    <row r="24" spans="1:12" ht="15.75" x14ac:dyDescent="0.25">
      <c r="A24" s="263">
        <v>133210</v>
      </c>
      <c r="B24" s="793" t="s">
        <v>141</v>
      </c>
      <c r="C24" s="810" t="s">
        <v>145</v>
      </c>
      <c r="D24" s="805">
        <v>8</v>
      </c>
      <c r="E24" s="264">
        <v>0</v>
      </c>
      <c r="F24" s="264">
        <v>0</v>
      </c>
      <c r="G24" s="799">
        <v>0</v>
      </c>
      <c r="H24" s="815"/>
      <c r="I24" s="680">
        <f>+H24*D24</f>
        <v>0</v>
      </c>
      <c r="J24" s="254">
        <f>+H24*E24</f>
        <v>0</v>
      </c>
      <c r="K24" s="254">
        <f>+H24*F24</f>
        <v>0</v>
      </c>
      <c r="L24" s="255">
        <f>+H24*G24</f>
        <v>0</v>
      </c>
    </row>
    <row r="25" spans="1:12" ht="15.75" x14ac:dyDescent="0.25">
      <c r="A25" s="263">
        <v>133220</v>
      </c>
      <c r="B25" s="793" t="s">
        <v>140</v>
      </c>
      <c r="C25" s="810" t="s">
        <v>145</v>
      </c>
      <c r="D25" s="805">
        <v>12</v>
      </c>
      <c r="E25" s="264">
        <v>0</v>
      </c>
      <c r="F25" s="264">
        <v>12</v>
      </c>
      <c r="G25" s="799">
        <v>0</v>
      </c>
      <c r="H25" s="815"/>
      <c r="I25" s="680">
        <f>+H25*D25</f>
        <v>0</v>
      </c>
      <c r="J25" s="254">
        <f>+H25*E25</f>
        <v>0</v>
      </c>
      <c r="K25" s="254">
        <f>+H25*F25</f>
        <v>0</v>
      </c>
      <c r="L25" s="255">
        <f>+H25*G25</f>
        <v>0</v>
      </c>
    </row>
    <row r="26" spans="1:12" ht="15.75" x14ac:dyDescent="0.25">
      <c r="A26" s="259">
        <v>133600</v>
      </c>
      <c r="B26" s="792" t="s">
        <v>460</v>
      </c>
      <c r="C26" s="809"/>
      <c r="D26" s="804"/>
      <c r="E26" s="260"/>
      <c r="F26" s="260"/>
      <c r="G26" s="798"/>
      <c r="H26" s="814"/>
      <c r="I26" s="804"/>
      <c r="J26" s="260"/>
      <c r="K26" s="260"/>
      <c r="L26" s="261"/>
    </row>
    <row r="27" spans="1:12" ht="15.75" x14ac:dyDescent="0.25">
      <c r="A27" s="263">
        <v>133610</v>
      </c>
      <c r="B27" s="793" t="s">
        <v>461</v>
      </c>
      <c r="C27" s="810" t="s">
        <v>146</v>
      </c>
      <c r="D27" s="805">
        <v>2</v>
      </c>
      <c r="E27" s="264">
        <v>0</v>
      </c>
      <c r="F27" s="264">
        <v>1</v>
      </c>
      <c r="G27" s="799">
        <v>0</v>
      </c>
      <c r="H27" s="815"/>
      <c r="I27" s="680">
        <f>+H27*D27</f>
        <v>0</v>
      </c>
      <c r="J27" s="254">
        <f>+H27*E27</f>
        <v>0</v>
      </c>
      <c r="K27" s="254">
        <f>+H27*F27</f>
        <v>0</v>
      </c>
      <c r="L27" s="255">
        <f>+H27*G27</f>
        <v>0</v>
      </c>
    </row>
    <row r="28" spans="1:12" ht="15.75" x14ac:dyDescent="0.25">
      <c r="A28" s="259">
        <v>142000</v>
      </c>
      <c r="B28" s="794" t="s">
        <v>462</v>
      </c>
      <c r="C28" s="811"/>
      <c r="D28" s="806"/>
      <c r="E28" s="265"/>
      <c r="F28" s="265"/>
      <c r="G28" s="800"/>
      <c r="H28" s="816"/>
      <c r="I28" s="806"/>
      <c r="J28" s="265"/>
      <c r="K28" s="265"/>
      <c r="L28" s="266"/>
    </row>
    <row r="29" spans="1:12" ht="15.75" x14ac:dyDescent="0.25">
      <c r="A29" s="259">
        <v>142200</v>
      </c>
      <c r="B29" s="792" t="s">
        <v>463</v>
      </c>
      <c r="C29" s="809"/>
      <c r="D29" s="804"/>
      <c r="E29" s="260"/>
      <c r="F29" s="260"/>
      <c r="G29" s="798"/>
      <c r="H29" s="814"/>
      <c r="I29" s="804"/>
      <c r="J29" s="260"/>
      <c r="K29" s="260"/>
      <c r="L29" s="261"/>
    </row>
    <row r="30" spans="1:12" ht="15.75" x14ac:dyDescent="0.25">
      <c r="A30" s="263">
        <v>142210</v>
      </c>
      <c r="B30" s="793" t="s">
        <v>141</v>
      </c>
      <c r="C30" s="810" t="s">
        <v>145</v>
      </c>
      <c r="D30" s="805">
        <v>280</v>
      </c>
      <c r="E30" s="264">
        <v>0</v>
      </c>
      <c r="F30" s="264">
        <v>0</v>
      </c>
      <c r="G30" s="799">
        <v>0</v>
      </c>
      <c r="H30" s="815"/>
      <c r="I30" s="680">
        <f>+H30*D30</f>
        <v>0</v>
      </c>
      <c r="J30" s="254">
        <f>+H30*E30</f>
        <v>0</v>
      </c>
      <c r="K30" s="254">
        <f>+H30*F30</f>
        <v>0</v>
      </c>
      <c r="L30" s="255">
        <f>+H30*G30</f>
        <v>0</v>
      </c>
    </row>
    <row r="31" spans="1:12" ht="15.75" x14ac:dyDescent="0.25">
      <c r="A31" s="263">
        <v>142220</v>
      </c>
      <c r="B31" s="793" t="s">
        <v>140</v>
      </c>
      <c r="C31" s="810" t="s">
        <v>145</v>
      </c>
      <c r="D31" s="805">
        <v>390</v>
      </c>
      <c r="E31" s="264">
        <v>0</v>
      </c>
      <c r="F31" s="264">
        <v>0</v>
      </c>
      <c r="G31" s="799">
        <v>0</v>
      </c>
      <c r="H31" s="815"/>
      <c r="I31" s="680">
        <f t="shared" ref="I31:I32" si="0">+H31*D31</f>
        <v>0</v>
      </c>
      <c r="J31" s="254">
        <f t="shared" ref="J31:J32" si="1">+H31*E31</f>
        <v>0</v>
      </c>
      <c r="K31" s="254">
        <f t="shared" ref="K31:K32" si="2">+H31*F31</f>
        <v>0</v>
      </c>
      <c r="L31" s="255">
        <f t="shared" ref="L31:L32" si="3">+H31*G31</f>
        <v>0</v>
      </c>
    </row>
    <row r="32" spans="1:12" ht="15.75" x14ac:dyDescent="0.25">
      <c r="A32" s="263">
        <v>142242</v>
      </c>
      <c r="B32" s="793" t="s">
        <v>464</v>
      </c>
      <c r="C32" s="810" t="s">
        <v>145</v>
      </c>
      <c r="D32" s="805">
        <v>88</v>
      </c>
      <c r="E32" s="264">
        <v>0</v>
      </c>
      <c r="F32" s="264">
        <v>0</v>
      </c>
      <c r="G32" s="799">
        <v>0</v>
      </c>
      <c r="H32" s="815"/>
      <c r="I32" s="680">
        <f t="shared" si="0"/>
        <v>0</v>
      </c>
      <c r="J32" s="254">
        <f t="shared" si="1"/>
        <v>0</v>
      </c>
      <c r="K32" s="254">
        <f t="shared" si="2"/>
        <v>0</v>
      </c>
      <c r="L32" s="255">
        <f t="shared" si="3"/>
        <v>0</v>
      </c>
    </row>
    <row r="33" spans="1:12" ht="15.75" x14ac:dyDescent="0.25">
      <c r="A33" s="259">
        <v>142300</v>
      </c>
      <c r="B33" s="792" t="s">
        <v>459</v>
      </c>
      <c r="C33" s="809"/>
      <c r="D33" s="804"/>
      <c r="E33" s="260"/>
      <c r="F33" s="260"/>
      <c r="G33" s="798"/>
      <c r="H33" s="814"/>
      <c r="I33" s="804"/>
      <c r="J33" s="260"/>
      <c r="K33" s="260"/>
      <c r="L33" s="261"/>
    </row>
    <row r="34" spans="1:12" ht="15.75" x14ac:dyDescent="0.25">
      <c r="A34" s="263">
        <v>142310</v>
      </c>
      <c r="B34" s="793" t="s">
        <v>141</v>
      </c>
      <c r="C34" s="810" t="s">
        <v>145</v>
      </c>
      <c r="D34" s="805">
        <v>18</v>
      </c>
      <c r="E34" s="264">
        <v>0</v>
      </c>
      <c r="F34" s="264">
        <v>0</v>
      </c>
      <c r="G34" s="799">
        <v>0</v>
      </c>
      <c r="H34" s="815"/>
      <c r="I34" s="680">
        <f t="shared" ref="I34" si="4">+H34*D34</f>
        <v>0</v>
      </c>
      <c r="J34" s="254">
        <f t="shared" ref="J34" si="5">+H34*E34</f>
        <v>0</v>
      </c>
      <c r="K34" s="254">
        <f t="shared" ref="K34" si="6">+H34*F34</f>
        <v>0</v>
      </c>
      <c r="L34" s="255">
        <f t="shared" ref="L34" si="7">+H34*G34</f>
        <v>0</v>
      </c>
    </row>
    <row r="35" spans="1:12" ht="15.75" x14ac:dyDescent="0.25">
      <c r="A35" s="263">
        <v>142320</v>
      </c>
      <c r="B35" s="793" t="s">
        <v>140</v>
      </c>
      <c r="C35" s="810" t="s">
        <v>145</v>
      </c>
      <c r="D35" s="805">
        <v>12</v>
      </c>
      <c r="E35" s="264">
        <v>0</v>
      </c>
      <c r="F35" s="264">
        <v>0</v>
      </c>
      <c r="G35" s="799">
        <v>0</v>
      </c>
      <c r="H35" s="815"/>
      <c r="I35" s="680">
        <f t="shared" ref="I35" si="8">+H35*D35</f>
        <v>0</v>
      </c>
      <c r="J35" s="254">
        <f t="shared" ref="J35" si="9">+H35*E35</f>
        <v>0</v>
      </c>
      <c r="K35" s="254">
        <f t="shared" ref="K35" si="10">+H35*F35</f>
        <v>0</v>
      </c>
      <c r="L35" s="255">
        <f t="shared" ref="L35" si="11">+H35*G35</f>
        <v>0</v>
      </c>
    </row>
    <row r="36" spans="1:12" ht="15.75" x14ac:dyDescent="0.25">
      <c r="A36" s="259">
        <v>442000</v>
      </c>
      <c r="B36" s="792" t="s">
        <v>51</v>
      </c>
      <c r="C36" s="809"/>
      <c r="D36" s="804"/>
      <c r="E36" s="260"/>
      <c r="F36" s="260"/>
      <c r="G36" s="798"/>
      <c r="H36" s="814"/>
      <c r="I36" s="804"/>
      <c r="J36" s="260"/>
      <c r="K36" s="260"/>
      <c r="L36" s="261"/>
    </row>
    <row r="37" spans="1:12" ht="16.5" thickBot="1" x14ac:dyDescent="0.3">
      <c r="A37" s="267">
        <v>442055</v>
      </c>
      <c r="B37" s="795" t="s">
        <v>465</v>
      </c>
      <c r="C37" s="812" t="s">
        <v>145</v>
      </c>
      <c r="D37" s="807">
        <v>0</v>
      </c>
      <c r="E37" s="268">
        <v>0</v>
      </c>
      <c r="F37" s="268">
        <v>0</v>
      </c>
      <c r="G37" s="801">
        <v>332</v>
      </c>
      <c r="H37" s="817"/>
      <c r="I37" s="680">
        <f t="shared" ref="I37" si="12">+H37*D37</f>
        <v>0</v>
      </c>
      <c r="J37" s="254">
        <f t="shared" ref="J37" si="13">+H37*E37</f>
        <v>0</v>
      </c>
      <c r="K37" s="254">
        <f t="shared" ref="K37" si="14">+H37*F37</f>
        <v>0</v>
      </c>
      <c r="L37" s="255">
        <f t="shared" ref="L37" si="15">+H37*G37</f>
        <v>0</v>
      </c>
    </row>
    <row r="38" spans="1:12" s="269" customFormat="1" ht="17.25" thickTop="1" thickBot="1" x14ac:dyDescent="0.3">
      <c r="A38" s="238" t="s">
        <v>382</v>
      </c>
      <c r="B38" s="239"/>
      <c r="C38" s="239"/>
      <c r="D38" s="239"/>
      <c r="E38" s="239"/>
      <c r="F38" s="239"/>
      <c r="G38" s="239"/>
      <c r="H38" s="631"/>
      <c r="I38" s="628">
        <f>SUM(I4:I37)</f>
        <v>0</v>
      </c>
      <c r="J38" s="242">
        <f t="shared" ref="J38:L38" si="16">SUM(J4:J37)</f>
        <v>0</v>
      </c>
      <c r="K38" s="242">
        <f t="shared" si="16"/>
        <v>0</v>
      </c>
      <c r="L38" s="243">
        <f t="shared" si="16"/>
        <v>0</v>
      </c>
    </row>
  </sheetData>
  <mergeCells count="8">
    <mergeCell ref="A38:H38"/>
    <mergeCell ref="B1:L1"/>
    <mergeCell ref="D2:G2"/>
    <mergeCell ref="I2:L2"/>
    <mergeCell ref="A2:A3"/>
    <mergeCell ref="B2:B3"/>
    <mergeCell ref="C2:C3"/>
    <mergeCell ref="H2:H3"/>
  </mergeCell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Zeros="0" view="pageBreakPreview" zoomScale="85" zoomScaleNormal="85" zoomScaleSheetLayoutView="85" workbookViewId="0">
      <selection activeCell="F27" sqref="F27"/>
    </sheetView>
  </sheetViews>
  <sheetFormatPr defaultRowHeight="12.75" x14ac:dyDescent="0.2"/>
  <cols>
    <col min="1" max="1" width="16.5703125" style="273" bestFit="1" customWidth="1"/>
    <col min="2" max="2" width="78" style="232" customWidth="1"/>
    <col min="3" max="3" width="13.28515625" style="232" bestFit="1" customWidth="1"/>
    <col min="4" max="4" width="17.5703125" style="232" customWidth="1"/>
    <col min="5" max="5" width="10" style="232" customWidth="1"/>
    <col min="6" max="6" width="9.85546875" style="232" customWidth="1"/>
    <col min="7" max="7" width="10.7109375" style="232" customWidth="1"/>
    <col min="8" max="8" width="17.85546875" style="274" customWidth="1"/>
    <col min="9" max="9" width="14.42578125" style="274" customWidth="1"/>
    <col min="10" max="10" width="11" style="274" customWidth="1"/>
    <col min="11" max="11" width="9.28515625" style="274" bestFit="1" customWidth="1"/>
    <col min="12" max="12" width="10" style="274" bestFit="1" customWidth="1"/>
    <col min="13" max="13" width="3.28515625" style="232" customWidth="1"/>
    <col min="14" max="16384" width="9.140625" style="232"/>
  </cols>
  <sheetData>
    <row r="1" spans="1:12" ht="16.5" thickBot="1" x14ac:dyDescent="0.25">
      <c r="A1" s="58" t="s">
        <v>403</v>
      </c>
      <c r="B1" s="175" t="s">
        <v>402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ht="32.25" thickBot="1" x14ac:dyDescent="0.25">
      <c r="A2" s="60" t="s">
        <v>269</v>
      </c>
      <c r="B2" s="612" t="s">
        <v>6</v>
      </c>
      <c r="C2" s="620" t="s">
        <v>7</v>
      </c>
      <c r="D2" s="159" t="s">
        <v>270</v>
      </c>
      <c r="E2" s="159"/>
      <c r="F2" s="159"/>
      <c r="G2" s="159"/>
      <c r="H2" s="583" t="s">
        <v>398</v>
      </c>
      <c r="I2" s="150" t="s">
        <v>487</v>
      </c>
      <c r="J2" s="150"/>
      <c r="K2" s="150"/>
      <c r="L2" s="155"/>
    </row>
    <row r="3" spans="1:12" ht="16.5" thickBot="1" x14ac:dyDescent="0.25">
      <c r="A3" s="135"/>
      <c r="B3" s="632"/>
      <c r="C3" s="637"/>
      <c r="D3" s="137" t="s">
        <v>432</v>
      </c>
      <c r="E3" s="136" t="s">
        <v>440</v>
      </c>
      <c r="F3" s="136" t="s">
        <v>433</v>
      </c>
      <c r="G3" s="136" t="s">
        <v>441</v>
      </c>
      <c r="H3" s="584"/>
      <c r="I3" s="430" t="s">
        <v>432</v>
      </c>
      <c r="J3" s="138" t="s">
        <v>440</v>
      </c>
      <c r="K3" s="138" t="s">
        <v>433</v>
      </c>
      <c r="L3" s="90" t="s">
        <v>441</v>
      </c>
    </row>
    <row r="4" spans="1:12" s="272" customFormat="1" ht="17.100000000000001" customHeight="1" x14ac:dyDescent="0.25">
      <c r="A4" s="79" t="s">
        <v>253</v>
      </c>
      <c r="B4" s="278" t="s">
        <v>381</v>
      </c>
      <c r="C4" s="774" t="s">
        <v>10</v>
      </c>
      <c r="D4" s="282">
        <v>1</v>
      </c>
      <c r="E4" s="142"/>
      <c r="F4" s="142"/>
      <c r="G4" s="789"/>
      <c r="H4" s="741"/>
      <c r="I4" s="680">
        <f>H4*D4</f>
        <v>0</v>
      </c>
      <c r="J4" s="270"/>
      <c r="K4" s="270"/>
      <c r="L4" s="271"/>
    </row>
    <row r="5" spans="1:12" s="272" customFormat="1" ht="17.100000000000001" customHeight="1" x14ac:dyDescent="0.25">
      <c r="A5" s="79" t="s">
        <v>257</v>
      </c>
      <c r="B5" s="278" t="s">
        <v>358</v>
      </c>
      <c r="C5" s="774" t="s">
        <v>10</v>
      </c>
      <c r="D5" s="282">
        <v>1</v>
      </c>
      <c r="E5" s="142"/>
      <c r="F5" s="142"/>
      <c r="G5" s="789"/>
      <c r="H5" s="741"/>
      <c r="I5" s="680">
        <f t="shared" ref="I5:I7" si="0">H5*D5</f>
        <v>0</v>
      </c>
      <c r="J5" s="270"/>
      <c r="K5" s="270"/>
      <c r="L5" s="271"/>
    </row>
    <row r="6" spans="1:12" s="272" customFormat="1" ht="17.100000000000001" customHeight="1" x14ac:dyDescent="0.25">
      <c r="A6" s="79" t="s">
        <v>259</v>
      </c>
      <c r="B6" s="278" t="s">
        <v>357</v>
      </c>
      <c r="C6" s="774" t="s">
        <v>10</v>
      </c>
      <c r="D6" s="282">
        <v>1</v>
      </c>
      <c r="E6" s="142"/>
      <c r="F6" s="142"/>
      <c r="G6" s="789"/>
      <c r="H6" s="741"/>
      <c r="I6" s="680">
        <f t="shared" si="0"/>
        <v>0</v>
      </c>
      <c r="J6" s="270"/>
      <c r="K6" s="270"/>
      <c r="L6" s="271"/>
    </row>
    <row r="7" spans="1:12" s="272" customFormat="1" ht="17.100000000000001" customHeight="1" thickBot="1" x14ac:dyDescent="0.3">
      <c r="A7" s="79" t="s">
        <v>260</v>
      </c>
      <c r="B7" s="278" t="s">
        <v>482</v>
      </c>
      <c r="C7" s="779" t="s">
        <v>10</v>
      </c>
      <c r="D7" s="282">
        <v>1</v>
      </c>
      <c r="E7" s="142"/>
      <c r="F7" s="142"/>
      <c r="G7" s="789"/>
      <c r="H7" s="788"/>
      <c r="I7" s="680">
        <f t="shared" si="0"/>
        <v>0</v>
      </c>
      <c r="J7" s="270"/>
      <c r="K7" s="270"/>
      <c r="L7" s="271"/>
    </row>
    <row r="8" spans="1:12" s="269" customFormat="1" ht="17.25" thickTop="1" thickBot="1" x14ac:dyDescent="0.3">
      <c r="A8" s="238" t="s">
        <v>382</v>
      </c>
      <c r="B8" s="239"/>
      <c r="C8" s="239"/>
      <c r="D8" s="239"/>
      <c r="E8" s="239"/>
      <c r="F8" s="239"/>
      <c r="G8" s="239"/>
      <c r="H8" s="631"/>
      <c r="I8" s="628">
        <f>SUM(I4:I7)</f>
        <v>0</v>
      </c>
      <c r="J8" s="275"/>
      <c r="K8" s="275"/>
      <c r="L8" s="276"/>
    </row>
    <row r="10" spans="1:12" x14ac:dyDescent="0.2">
      <c r="B10" s="232" t="s">
        <v>395</v>
      </c>
    </row>
  </sheetData>
  <mergeCells count="5">
    <mergeCell ref="A8:H8"/>
    <mergeCell ref="D2:G2"/>
    <mergeCell ref="I2:L2"/>
    <mergeCell ref="B1:L1"/>
    <mergeCell ref="H2:H3"/>
  </mergeCells>
  <phoneticPr fontId="23" type="noConversion"/>
  <pageMargins left="0.7" right="0.7" top="0.75" bottom="0.75" header="0.3" footer="0.3"/>
  <pageSetup paperSize="9" scale="3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BreakPreview" zoomScale="85" zoomScaleNormal="85" zoomScaleSheetLayoutView="85" workbookViewId="0">
      <selection activeCell="H20" sqref="H20"/>
    </sheetView>
  </sheetViews>
  <sheetFormatPr defaultColWidth="9.140625" defaultRowHeight="15.75" x14ac:dyDescent="0.25"/>
  <cols>
    <col min="1" max="1" width="15" style="285" customWidth="1"/>
    <col min="2" max="2" width="70.42578125" style="285" customWidth="1"/>
    <col min="3" max="3" width="11.85546875" style="285" customWidth="1"/>
    <col min="4" max="7" width="14.7109375" style="285" customWidth="1"/>
    <col min="8" max="10" width="14.5703125" style="292" customWidth="1"/>
    <col min="11" max="11" width="15.5703125" style="293" bestFit="1" customWidth="1"/>
    <col min="12" max="12" width="13.42578125" style="285" customWidth="1"/>
    <col min="13" max="13" width="7" style="285" customWidth="1"/>
    <col min="14" max="16384" width="9.140625" style="285"/>
  </cols>
  <sheetData>
    <row r="1" spans="1:12" ht="16.5" thickBot="1" x14ac:dyDescent="0.3">
      <c r="A1" s="63" t="s">
        <v>403</v>
      </c>
      <c r="B1" s="175" t="s">
        <v>422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ht="42" customHeight="1" thickBot="1" x14ac:dyDescent="0.3">
      <c r="A2" s="183" t="s">
        <v>269</v>
      </c>
      <c r="B2" s="185" t="s">
        <v>6</v>
      </c>
      <c r="C2" s="206" t="s">
        <v>7</v>
      </c>
      <c r="D2" s="182" t="s">
        <v>270</v>
      </c>
      <c r="E2" s="182"/>
      <c r="F2" s="182"/>
      <c r="G2" s="182"/>
      <c r="H2" s="91" t="s">
        <v>398</v>
      </c>
      <c r="I2" s="180" t="s">
        <v>487</v>
      </c>
      <c r="J2" s="180"/>
      <c r="K2" s="180"/>
      <c r="L2" s="181"/>
    </row>
    <row r="3" spans="1:12" ht="42" customHeight="1" thickBot="1" x14ac:dyDescent="0.3">
      <c r="A3" s="184"/>
      <c r="B3" s="186"/>
      <c r="C3" s="207"/>
      <c r="D3" s="136" t="s">
        <v>432</v>
      </c>
      <c r="E3" s="136" t="s">
        <v>440</v>
      </c>
      <c r="F3" s="136" t="s">
        <v>433</v>
      </c>
      <c r="G3" s="136" t="s">
        <v>441</v>
      </c>
      <c r="H3" s="91"/>
      <c r="I3" s="137" t="s">
        <v>432</v>
      </c>
      <c r="J3" s="92" t="s">
        <v>440</v>
      </c>
      <c r="K3" s="92" t="s">
        <v>433</v>
      </c>
      <c r="L3" s="93" t="s">
        <v>441</v>
      </c>
    </row>
    <row r="4" spans="1:12" s="272" customFormat="1" ht="17.100000000000001" customHeight="1" x14ac:dyDescent="0.25">
      <c r="A4" s="94"/>
      <c r="B4" s="277" t="s">
        <v>428</v>
      </c>
      <c r="C4" s="786"/>
      <c r="D4" s="281"/>
      <c r="E4" s="96"/>
      <c r="F4" s="96"/>
      <c r="G4" s="782"/>
      <c r="H4" s="786"/>
      <c r="I4" s="281"/>
      <c r="J4" s="95"/>
      <c r="K4" s="96"/>
      <c r="L4" s="286"/>
    </row>
    <row r="5" spans="1:12" s="272" customFormat="1" ht="17.100000000000001" customHeight="1" x14ac:dyDescent="0.25">
      <c r="A5" s="79" t="s">
        <v>253</v>
      </c>
      <c r="B5" s="278" t="s">
        <v>475</v>
      </c>
      <c r="C5" s="774" t="s">
        <v>157</v>
      </c>
      <c r="D5" s="282">
        <v>1</v>
      </c>
      <c r="E5" s="143"/>
      <c r="F5" s="143"/>
      <c r="G5" s="783"/>
      <c r="H5" s="741"/>
      <c r="I5" s="680">
        <f>+H5*D5</f>
        <v>0</v>
      </c>
      <c r="J5" s="287"/>
      <c r="K5" s="287"/>
      <c r="L5" s="288"/>
    </row>
    <row r="6" spans="1:12" s="272" customFormat="1" ht="17.100000000000001" customHeight="1" x14ac:dyDescent="0.25">
      <c r="A6" s="97"/>
      <c r="B6" s="279" t="s">
        <v>429</v>
      </c>
      <c r="C6" s="787"/>
      <c r="D6" s="283"/>
      <c r="E6" s="144"/>
      <c r="F6" s="144"/>
      <c r="G6" s="784"/>
      <c r="H6" s="787"/>
      <c r="I6" s="283"/>
      <c r="J6" s="144"/>
      <c r="K6" s="144"/>
      <c r="L6" s="146"/>
    </row>
    <row r="7" spans="1:12" s="272" customFormat="1" ht="17.100000000000001" customHeight="1" thickBot="1" x14ac:dyDescent="0.3">
      <c r="A7" s="98" t="s">
        <v>257</v>
      </c>
      <c r="B7" s="280" t="s">
        <v>475</v>
      </c>
      <c r="C7" s="779" t="s">
        <v>157</v>
      </c>
      <c r="D7" s="284">
        <v>1</v>
      </c>
      <c r="E7" s="145"/>
      <c r="F7" s="145"/>
      <c r="G7" s="785"/>
      <c r="H7" s="788"/>
      <c r="I7" s="682">
        <f>+H7*D7</f>
        <v>0</v>
      </c>
      <c r="J7" s="290"/>
      <c r="K7" s="290"/>
      <c r="L7" s="291"/>
    </row>
    <row r="8" spans="1:12" s="269" customFormat="1" ht="17.25" thickTop="1" thickBot="1" x14ac:dyDescent="0.3">
      <c r="A8" s="238" t="s">
        <v>382</v>
      </c>
      <c r="B8" s="239"/>
      <c r="C8" s="239"/>
      <c r="D8" s="239"/>
      <c r="E8" s="239"/>
      <c r="F8" s="239"/>
      <c r="G8" s="239"/>
      <c r="H8" s="631"/>
      <c r="I8" s="628">
        <f>SUM(I4:I7)</f>
        <v>0</v>
      </c>
      <c r="J8" s="294"/>
      <c r="K8" s="294"/>
      <c r="L8" s="295"/>
    </row>
  </sheetData>
  <mergeCells count="7">
    <mergeCell ref="I2:L2"/>
    <mergeCell ref="B1:L1"/>
    <mergeCell ref="A8:H8"/>
    <mergeCell ref="D2:G2"/>
    <mergeCell ref="A2:A3"/>
    <mergeCell ref="B2:B3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orientation="portrait" r:id="rId1"/>
  <headerFooter differentFirst="1">
    <oddHeader>&amp;C&amp;P/&amp;N</oddHeader>
    <firstHeader>&amp;C&amp;"Times New Roman,Normál"2/2</firstHeader>
    <firstFooter>&amp;L&amp;"Times New Roman,Normál"©MÁV Műszaki Tervezési Főosztály&amp;C&amp;"Times New Roman,Normál"331/2015/2.5&amp;R&amp;"Times New Roman,Normál"
331_2015_2_5_MT_422_14 Mennyiség kimutatás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="70" zoomScaleNormal="70" zoomScaleSheetLayoutView="100" workbookViewId="0">
      <selection activeCell="J24" sqref="J24"/>
    </sheetView>
  </sheetViews>
  <sheetFormatPr defaultColWidth="9.140625" defaultRowHeight="15.75" x14ac:dyDescent="0.25"/>
  <cols>
    <col min="1" max="1" width="10.7109375" style="285" customWidth="1"/>
    <col min="2" max="2" width="70.42578125" style="285" customWidth="1"/>
    <col min="3" max="3" width="18.85546875" style="285" customWidth="1"/>
    <col min="4" max="7" width="10" style="285" customWidth="1"/>
    <col min="8" max="8" width="14.7109375" style="292" customWidth="1"/>
    <col min="9" max="9" width="14.7109375" style="293" customWidth="1"/>
    <col min="10" max="10" width="16.42578125" style="285" customWidth="1"/>
    <col min="11" max="11" width="15.140625" style="285" customWidth="1"/>
    <col min="12" max="12" width="15.7109375" style="285" customWidth="1"/>
    <col min="13" max="16384" width="9.140625" style="285"/>
  </cols>
  <sheetData>
    <row r="1" spans="1:13" ht="16.5" thickBot="1" x14ac:dyDescent="0.3">
      <c r="A1" s="63" t="s">
        <v>403</v>
      </c>
      <c r="B1" s="175" t="s">
        <v>419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3" ht="15.75" customHeight="1" thickBot="1" x14ac:dyDescent="0.3">
      <c r="A2" s="199" t="s">
        <v>434</v>
      </c>
      <c r="B2" s="201" t="s">
        <v>6</v>
      </c>
      <c r="C2" s="206" t="s">
        <v>7</v>
      </c>
      <c r="D2" s="182" t="s">
        <v>270</v>
      </c>
      <c r="E2" s="182"/>
      <c r="F2" s="182"/>
      <c r="G2" s="182"/>
      <c r="H2" s="209" t="s">
        <v>398</v>
      </c>
      <c r="I2" s="180" t="s">
        <v>487</v>
      </c>
      <c r="J2" s="180"/>
      <c r="K2" s="180"/>
      <c r="L2" s="181"/>
    </row>
    <row r="3" spans="1:13" ht="37.9" customHeight="1" thickBot="1" x14ac:dyDescent="0.3">
      <c r="A3" s="200"/>
      <c r="B3" s="202"/>
      <c r="C3" s="207"/>
      <c r="D3" s="306" t="s">
        <v>435</v>
      </c>
      <c r="E3" s="30" t="s">
        <v>436</v>
      </c>
      <c r="F3" s="30" t="s">
        <v>437</v>
      </c>
      <c r="G3" s="30" t="s">
        <v>438</v>
      </c>
      <c r="H3" s="210"/>
      <c r="I3" s="306" t="s">
        <v>432</v>
      </c>
      <c r="J3" s="30" t="s">
        <v>436</v>
      </c>
      <c r="K3" s="30" t="s">
        <v>437</v>
      </c>
      <c r="L3" s="76" t="s">
        <v>438</v>
      </c>
    </row>
    <row r="4" spans="1:13" ht="17.100000000000001" customHeight="1" x14ac:dyDescent="0.25">
      <c r="A4" s="99" t="s">
        <v>418</v>
      </c>
      <c r="B4" s="747"/>
      <c r="C4" s="771"/>
      <c r="D4" s="761"/>
      <c r="E4" s="31"/>
      <c r="F4" s="31"/>
      <c r="G4" s="747"/>
      <c r="H4" s="771"/>
      <c r="I4" s="761"/>
      <c r="J4" s="31"/>
      <c r="K4" s="31"/>
      <c r="L4" s="100"/>
    </row>
    <row r="5" spans="1:13" ht="17.100000000000001" customHeight="1" x14ac:dyDescent="0.25">
      <c r="A5" s="77">
        <v>300000</v>
      </c>
      <c r="B5" s="748" t="s">
        <v>165</v>
      </c>
      <c r="C5" s="772"/>
      <c r="D5" s="762"/>
      <c r="E5" s="307"/>
      <c r="F5" s="307"/>
      <c r="G5" s="755"/>
      <c r="H5" s="740"/>
      <c r="I5" s="721"/>
      <c r="J5" s="308"/>
      <c r="K5" s="308"/>
      <c r="L5" s="309"/>
    </row>
    <row r="6" spans="1:13" ht="17.100000000000001" customHeight="1" x14ac:dyDescent="0.25">
      <c r="A6" s="78">
        <v>325000</v>
      </c>
      <c r="B6" s="749" t="s">
        <v>224</v>
      </c>
      <c r="C6" s="773"/>
      <c r="D6" s="763"/>
      <c r="E6" s="310"/>
      <c r="F6" s="310"/>
      <c r="G6" s="756"/>
      <c r="H6" s="773"/>
      <c r="I6" s="763"/>
      <c r="J6" s="310"/>
      <c r="K6" s="310"/>
      <c r="L6" s="311"/>
    </row>
    <row r="7" spans="1:13" ht="17.100000000000001" customHeight="1" x14ac:dyDescent="0.25">
      <c r="A7" s="79">
        <v>325085</v>
      </c>
      <c r="B7" s="278" t="s">
        <v>225</v>
      </c>
      <c r="C7" s="774" t="s">
        <v>292</v>
      </c>
      <c r="D7" s="282"/>
      <c r="E7" s="7"/>
      <c r="F7" s="7">
        <v>13</v>
      </c>
      <c r="G7" s="11"/>
      <c r="H7" s="741"/>
      <c r="I7" s="680">
        <f>+H7*D7</f>
        <v>0</v>
      </c>
      <c r="J7" s="254">
        <f>+H7*E7</f>
        <v>0</v>
      </c>
      <c r="K7" s="254">
        <f>+H7*F7</f>
        <v>0</v>
      </c>
      <c r="L7" s="255">
        <f>+H7*G7</f>
        <v>0</v>
      </c>
    </row>
    <row r="8" spans="1:13" ht="17.100000000000001" customHeight="1" x14ac:dyDescent="0.25">
      <c r="A8" s="77">
        <v>400000</v>
      </c>
      <c r="B8" s="748" t="s">
        <v>221</v>
      </c>
      <c r="C8" s="772"/>
      <c r="D8" s="762"/>
      <c r="E8" s="307"/>
      <c r="F8" s="307"/>
      <c r="G8" s="755"/>
      <c r="H8" s="772"/>
      <c r="I8" s="721"/>
      <c r="J8" s="308"/>
      <c r="K8" s="308"/>
      <c r="L8" s="309"/>
    </row>
    <row r="9" spans="1:13" ht="17.100000000000001" customHeight="1" x14ac:dyDescent="0.25">
      <c r="A9" s="78">
        <v>440000</v>
      </c>
      <c r="B9" s="749" t="s">
        <v>56</v>
      </c>
      <c r="C9" s="773"/>
      <c r="D9" s="763"/>
      <c r="E9" s="310"/>
      <c r="F9" s="310"/>
      <c r="G9" s="756"/>
      <c r="H9" s="773"/>
      <c r="I9" s="763"/>
      <c r="J9" s="310"/>
      <c r="K9" s="310"/>
      <c r="L9" s="311"/>
    </row>
    <row r="10" spans="1:13" ht="17.100000000000001" customHeight="1" x14ac:dyDescent="0.25">
      <c r="A10" s="72">
        <v>442060</v>
      </c>
      <c r="B10" s="696" t="s">
        <v>155</v>
      </c>
      <c r="C10" s="774" t="s">
        <v>145</v>
      </c>
      <c r="D10" s="282"/>
      <c r="E10" s="7"/>
      <c r="F10" s="7">
        <v>16</v>
      </c>
      <c r="G10" s="11"/>
      <c r="H10" s="741"/>
      <c r="I10" s="680">
        <f>+H10*D10</f>
        <v>0</v>
      </c>
      <c r="J10" s="254">
        <f>+H10*E10</f>
        <v>0</v>
      </c>
      <c r="K10" s="254">
        <f>+H10*F10</f>
        <v>0</v>
      </c>
      <c r="L10" s="255">
        <f>+H10*G10</f>
        <v>0</v>
      </c>
    </row>
    <row r="11" spans="1:13" ht="17.100000000000001" customHeight="1" x14ac:dyDescent="0.25">
      <c r="A11" s="78">
        <v>444000</v>
      </c>
      <c r="B11" s="749" t="s">
        <v>147</v>
      </c>
      <c r="C11" s="773"/>
      <c r="D11" s="763"/>
      <c r="E11" s="310"/>
      <c r="F11" s="310"/>
      <c r="G11" s="756"/>
      <c r="H11" s="773"/>
      <c r="I11" s="763"/>
      <c r="J11" s="310"/>
      <c r="K11" s="310"/>
      <c r="L11" s="311"/>
    </row>
    <row r="12" spans="1:13" ht="17.100000000000001" customHeight="1" x14ac:dyDescent="0.25">
      <c r="A12" s="72">
        <v>444010</v>
      </c>
      <c r="B12" s="696" t="s">
        <v>148</v>
      </c>
      <c r="C12" s="774" t="s">
        <v>145</v>
      </c>
      <c r="D12" s="282"/>
      <c r="E12" s="7"/>
      <c r="F12" s="7">
        <v>15</v>
      </c>
      <c r="G12" s="11"/>
      <c r="H12" s="741"/>
      <c r="I12" s="680">
        <f>+H12*D12</f>
        <v>0</v>
      </c>
      <c r="J12" s="254">
        <f>+H12*E12</f>
        <v>0</v>
      </c>
      <c r="K12" s="254">
        <f>+H12*F12</f>
        <v>0</v>
      </c>
      <c r="L12" s="255">
        <f>+H12*G12</f>
        <v>0</v>
      </c>
    </row>
    <row r="13" spans="1:13" ht="17.100000000000001" customHeight="1" x14ac:dyDescent="0.25">
      <c r="A13" s="77">
        <v>500000</v>
      </c>
      <c r="B13" s="748" t="s">
        <v>62</v>
      </c>
      <c r="C13" s="772"/>
      <c r="D13" s="762"/>
      <c r="E13" s="307"/>
      <c r="F13" s="307"/>
      <c r="G13" s="755"/>
      <c r="H13" s="772"/>
      <c r="I13" s="721"/>
      <c r="J13" s="308"/>
      <c r="K13" s="308"/>
      <c r="L13" s="309"/>
    </row>
    <row r="14" spans="1:13" ht="17.100000000000001" customHeight="1" x14ac:dyDescent="0.25">
      <c r="A14" s="78">
        <v>510000</v>
      </c>
      <c r="B14" s="749" t="s">
        <v>3</v>
      </c>
      <c r="C14" s="773"/>
      <c r="D14" s="763"/>
      <c r="E14" s="310"/>
      <c r="F14" s="310"/>
      <c r="G14" s="756"/>
      <c r="H14" s="773"/>
      <c r="I14" s="763"/>
      <c r="J14" s="310"/>
      <c r="K14" s="310"/>
      <c r="L14" s="311"/>
    </row>
    <row r="15" spans="1:13" ht="17.100000000000001" customHeight="1" x14ac:dyDescent="0.25">
      <c r="A15" s="78">
        <v>512000</v>
      </c>
      <c r="B15" s="750" t="s">
        <v>152</v>
      </c>
      <c r="C15" s="775"/>
      <c r="D15" s="764"/>
      <c r="E15" s="312"/>
      <c r="F15" s="312"/>
      <c r="G15" s="757"/>
      <c r="H15" s="775"/>
      <c r="I15" s="764"/>
      <c r="J15" s="312"/>
      <c r="K15" s="312"/>
      <c r="L15" s="313"/>
    </row>
    <row r="16" spans="1:13" ht="17.100000000000001" customHeight="1" x14ac:dyDescent="0.25">
      <c r="A16" s="79">
        <v>512020</v>
      </c>
      <c r="B16" s="278" t="s">
        <v>48</v>
      </c>
      <c r="C16" s="774" t="s">
        <v>241</v>
      </c>
      <c r="D16" s="282"/>
      <c r="E16" s="7"/>
      <c r="F16" s="7">
        <v>900</v>
      </c>
      <c r="G16" s="11"/>
      <c r="H16" s="741"/>
      <c r="I16" s="680">
        <f>+H16*D16</f>
        <v>0</v>
      </c>
      <c r="J16" s="254">
        <f>+H16*E16</f>
        <v>0</v>
      </c>
      <c r="K16" s="254">
        <f>+H16*F16</f>
        <v>0</v>
      </c>
      <c r="L16" s="255">
        <f>+H16*G16</f>
        <v>0</v>
      </c>
      <c r="M16" s="296"/>
    </row>
    <row r="17" spans="1:13" ht="17.100000000000001" customHeight="1" x14ac:dyDescent="0.25">
      <c r="A17" s="79">
        <v>512050</v>
      </c>
      <c r="B17" s="278" t="s">
        <v>272</v>
      </c>
      <c r="C17" s="774" t="s">
        <v>241</v>
      </c>
      <c r="D17" s="282"/>
      <c r="E17" s="7"/>
      <c r="F17" s="7">
        <v>80</v>
      </c>
      <c r="G17" s="11"/>
      <c r="H17" s="741"/>
      <c r="I17" s="680">
        <f>+H17*D17</f>
        <v>0</v>
      </c>
      <c r="J17" s="254">
        <f>+H17*E17</f>
        <v>0</v>
      </c>
      <c r="K17" s="254">
        <f>+H17*F17</f>
        <v>0</v>
      </c>
      <c r="L17" s="255">
        <f>+H17*G17</f>
        <v>0</v>
      </c>
      <c r="M17" s="296"/>
    </row>
    <row r="18" spans="1:13" ht="17.100000000000001" customHeight="1" x14ac:dyDescent="0.25">
      <c r="A18" s="80">
        <v>520000</v>
      </c>
      <c r="B18" s="751" t="s">
        <v>63</v>
      </c>
      <c r="C18" s="776"/>
      <c r="D18" s="765"/>
      <c r="E18" s="314"/>
      <c r="F18" s="314"/>
      <c r="G18" s="758"/>
      <c r="H18" s="776"/>
      <c r="I18" s="765"/>
      <c r="J18" s="314"/>
      <c r="K18" s="314"/>
      <c r="L18" s="315"/>
      <c r="M18" s="296"/>
    </row>
    <row r="19" spans="1:13" ht="17.100000000000001" customHeight="1" x14ac:dyDescent="0.25">
      <c r="A19" s="80">
        <v>522000</v>
      </c>
      <c r="B19" s="750" t="s">
        <v>388</v>
      </c>
      <c r="C19" s="775"/>
      <c r="D19" s="764"/>
      <c r="E19" s="312"/>
      <c r="F19" s="312"/>
      <c r="G19" s="757"/>
      <c r="H19" s="775"/>
      <c r="I19" s="764"/>
      <c r="J19" s="312"/>
      <c r="K19" s="312"/>
      <c r="L19" s="313"/>
      <c r="M19" s="296"/>
    </row>
    <row r="20" spans="1:13" ht="17.100000000000001" customHeight="1" x14ac:dyDescent="0.25">
      <c r="A20" s="80" t="s">
        <v>389</v>
      </c>
      <c r="B20" s="752" t="s">
        <v>430</v>
      </c>
      <c r="C20" s="774" t="s">
        <v>390</v>
      </c>
      <c r="D20" s="766"/>
      <c r="E20" s="9"/>
      <c r="F20" s="9">
        <v>1</v>
      </c>
      <c r="G20" s="13"/>
      <c r="H20" s="780"/>
      <c r="I20" s="680">
        <f>+H20*D20</f>
        <v>0</v>
      </c>
      <c r="J20" s="254">
        <f>+H20*E20</f>
        <v>0</v>
      </c>
      <c r="K20" s="254">
        <f>+H20*F20</f>
        <v>0</v>
      </c>
      <c r="L20" s="255">
        <f>+H20*G20</f>
        <v>0</v>
      </c>
      <c r="M20" s="296"/>
    </row>
    <row r="21" spans="1:13" ht="17.100000000000001" customHeight="1" x14ac:dyDescent="0.25">
      <c r="A21" s="80">
        <v>550000</v>
      </c>
      <c r="B21" s="751" t="s">
        <v>68</v>
      </c>
      <c r="C21" s="776"/>
      <c r="D21" s="765"/>
      <c r="E21" s="314"/>
      <c r="F21" s="314"/>
      <c r="G21" s="758"/>
      <c r="H21" s="776"/>
      <c r="I21" s="765"/>
      <c r="J21" s="314"/>
      <c r="K21" s="314"/>
      <c r="L21" s="315"/>
    </row>
    <row r="22" spans="1:13" ht="17.100000000000001" customHeight="1" x14ac:dyDescent="0.25">
      <c r="A22" s="80">
        <v>553000</v>
      </c>
      <c r="B22" s="753" t="s">
        <v>44</v>
      </c>
      <c r="C22" s="777"/>
      <c r="D22" s="767"/>
      <c r="E22" s="316"/>
      <c r="F22" s="316"/>
      <c r="G22" s="759"/>
      <c r="H22" s="777"/>
      <c r="I22" s="767"/>
      <c r="J22" s="316"/>
      <c r="K22" s="316"/>
      <c r="L22" s="317"/>
    </row>
    <row r="23" spans="1:13" ht="17.100000000000001" customHeight="1" x14ac:dyDescent="0.25">
      <c r="A23" s="72">
        <v>553010</v>
      </c>
      <c r="B23" s="696" t="s">
        <v>273</v>
      </c>
      <c r="C23" s="774" t="s">
        <v>241</v>
      </c>
      <c r="D23" s="766"/>
      <c r="E23" s="9"/>
      <c r="F23" s="9">
        <v>43</v>
      </c>
      <c r="G23" s="13"/>
      <c r="H23" s="742"/>
      <c r="I23" s="680">
        <f>+H23*D23</f>
        <v>0</v>
      </c>
      <c r="J23" s="254">
        <f>+H23*E23</f>
        <v>0</v>
      </c>
      <c r="K23" s="254">
        <f>+H23*F23</f>
        <v>0</v>
      </c>
      <c r="L23" s="255">
        <f>+H23*G23</f>
        <v>0</v>
      </c>
    </row>
    <row r="24" spans="1:13" ht="17.100000000000001" customHeight="1" x14ac:dyDescent="0.25">
      <c r="A24" s="72">
        <v>553040</v>
      </c>
      <c r="B24" s="696" t="s">
        <v>278</v>
      </c>
      <c r="C24" s="774" t="s">
        <v>241</v>
      </c>
      <c r="D24" s="766"/>
      <c r="E24" s="9"/>
      <c r="F24" s="9">
        <v>111</v>
      </c>
      <c r="G24" s="13"/>
      <c r="H24" s="742"/>
      <c r="I24" s="680">
        <f t="shared" ref="I24:I26" si="0">+H24*D24</f>
        <v>0</v>
      </c>
      <c r="J24" s="254">
        <f t="shared" ref="J24:J26" si="1">+H24*E24</f>
        <v>0</v>
      </c>
      <c r="K24" s="254">
        <f t="shared" ref="K24:K26" si="2">+H24*F24</f>
        <v>0</v>
      </c>
      <c r="L24" s="255">
        <f t="shared" ref="L24:L26" si="3">+H24*G24</f>
        <v>0</v>
      </c>
    </row>
    <row r="25" spans="1:13" ht="17.100000000000001" customHeight="1" x14ac:dyDescent="0.25">
      <c r="A25" s="72">
        <v>553220</v>
      </c>
      <c r="B25" s="696" t="s">
        <v>108</v>
      </c>
      <c r="C25" s="774" t="s">
        <v>241</v>
      </c>
      <c r="D25" s="766"/>
      <c r="E25" s="9"/>
      <c r="F25" s="9">
        <v>30</v>
      </c>
      <c r="G25" s="13"/>
      <c r="H25" s="742"/>
      <c r="I25" s="680">
        <f t="shared" si="0"/>
        <v>0</v>
      </c>
      <c r="J25" s="254">
        <f t="shared" si="1"/>
        <v>0</v>
      </c>
      <c r="K25" s="254">
        <f t="shared" si="2"/>
        <v>0</v>
      </c>
      <c r="L25" s="255">
        <f t="shared" si="3"/>
        <v>0</v>
      </c>
    </row>
    <row r="26" spans="1:13" ht="17.100000000000001" customHeight="1" x14ac:dyDescent="0.25">
      <c r="A26" s="72">
        <v>553280</v>
      </c>
      <c r="B26" s="696" t="s">
        <v>236</v>
      </c>
      <c r="C26" s="774" t="s">
        <v>241</v>
      </c>
      <c r="D26" s="766"/>
      <c r="E26" s="9"/>
      <c r="F26" s="9">
        <v>65</v>
      </c>
      <c r="G26" s="13"/>
      <c r="H26" s="742"/>
      <c r="I26" s="680">
        <f t="shared" si="0"/>
        <v>0</v>
      </c>
      <c r="J26" s="254">
        <f t="shared" si="1"/>
        <v>0</v>
      </c>
      <c r="K26" s="254">
        <f t="shared" si="2"/>
        <v>0</v>
      </c>
      <c r="L26" s="255">
        <f t="shared" si="3"/>
        <v>0</v>
      </c>
    </row>
    <row r="27" spans="1:13" ht="17.100000000000001" customHeight="1" x14ac:dyDescent="0.25">
      <c r="A27" s="80">
        <v>560000</v>
      </c>
      <c r="B27" s="751" t="s">
        <v>229</v>
      </c>
      <c r="C27" s="776"/>
      <c r="D27" s="765"/>
      <c r="E27" s="314"/>
      <c r="F27" s="314"/>
      <c r="G27" s="758"/>
      <c r="H27" s="776"/>
      <c r="I27" s="765"/>
      <c r="J27" s="314"/>
      <c r="K27" s="314"/>
      <c r="L27" s="315"/>
    </row>
    <row r="28" spans="1:13" ht="17.100000000000001" customHeight="1" x14ac:dyDescent="0.25">
      <c r="A28" s="80">
        <v>561000</v>
      </c>
      <c r="B28" s="753" t="s">
        <v>230</v>
      </c>
      <c r="C28" s="777"/>
      <c r="D28" s="767"/>
      <c r="E28" s="316"/>
      <c r="F28" s="316"/>
      <c r="G28" s="759"/>
      <c r="H28" s="777"/>
      <c r="I28" s="767"/>
      <c r="J28" s="316"/>
      <c r="K28" s="316"/>
      <c r="L28" s="317"/>
    </row>
    <row r="29" spans="1:13" ht="17.100000000000001" customHeight="1" x14ac:dyDescent="0.25">
      <c r="A29" s="72">
        <v>561020</v>
      </c>
      <c r="B29" s="696" t="s">
        <v>279</v>
      </c>
      <c r="C29" s="778" t="s">
        <v>264</v>
      </c>
      <c r="D29" s="768"/>
      <c r="E29" s="8"/>
      <c r="F29" s="8">
        <v>111</v>
      </c>
      <c r="G29" s="14"/>
      <c r="H29" s="743"/>
      <c r="I29" s="680">
        <f t="shared" ref="I29" si="4">+H29*D29</f>
        <v>0</v>
      </c>
      <c r="J29" s="254">
        <f t="shared" ref="J29" si="5">+H29*E29</f>
        <v>0</v>
      </c>
      <c r="K29" s="254">
        <f t="shared" ref="K29" si="6">+H29*F29</f>
        <v>0</v>
      </c>
      <c r="L29" s="255">
        <f t="shared" ref="L29" si="7">+H29*G29</f>
        <v>0</v>
      </c>
    </row>
    <row r="30" spans="1:13" ht="17.100000000000001" customHeight="1" x14ac:dyDescent="0.25">
      <c r="A30" s="72">
        <v>561040</v>
      </c>
      <c r="B30" s="696" t="s">
        <v>280</v>
      </c>
      <c r="C30" s="774" t="s">
        <v>264</v>
      </c>
      <c r="D30" s="766"/>
      <c r="E30" s="9"/>
      <c r="F30" s="9">
        <v>568</v>
      </c>
      <c r="G30" s="13"/>
      <c r="H30" s="742"/>
      <c r="I30" s="680">
        <f t="shared" ref="I30" si="8">+H30*D30</f>
        <v>0</v>
      </c>
      <c r="J30" s="254">
        <f t="shared" ref="J30" si="9">+H30*E30</f>
        <v>0</v>
      </c>
      <c r="K30" s="254">
        <f t="shared" ref="K30" si="10">+H30*F30</f>
        <v>0</v>
      </c>
      <c r="L30" s="255">
        <f t="shared" ref="L30" si="11">+H30*G30</f>
        <v>0</v>
      </c>
    </row>
    <row r="31" spans="1:13" ht="17.100000000000001" customHeight="1" x14ac:dyDescent="0.25">
      <c r="A31" s="80">
        <v>564000</v>
      </c>
      <c r="B31" s="753" t="s">
        <v>11</v>
      </c>
      <c r="C31" s="777"/>
      <c r="D31" s="767"/>
      <c r="E31" s="316"/>
      <c r="F31" s="316"/>
      <c r="G31" s="759"/>
      <c r="H31" s="777"/>
      <c r="I31" s="767"/>
      <c r="J31" s="316"/>
      <c r="K31" s="316"/>
      <c r="L31" s="317"/>
    </row>
    <row r="32" spans="1:13" ht="17.100000000000001" customHeight="1" x14ac:dyDescent="0.25">
      <c r="A32" s="72">
        <v>564256</v>
      </c>
      <c r="B32" s="696" t="s">
        <v>242</v>
      </c>
      <c r="C32" s="774" t="s">
        <v>61</v>
      </c>
      <c r="D32" s="769"/>
      <c r="E32" s="10"/>
      <c r="F32" s="10">
        <v>265</v>
      </c>
      <c r="G32" s="12"/>
      <c r="H32" s="744"/>
      <c r="I32" s="680">
        <f t="shared" ref="I32:I33" si="12">+H32*D32</f>
        <v>0</v>
      </c>
      <c r="J32" s="254">
        <f t="shared" ref="J32:J33" si="13">+H32*E32</f>
        <v>0</v>
      </c>
      <c r="K32" s="254">
        <f t="shared" ref="K32:K33" si="14">+H32*F32</f>
        <v>0</v>
      </c>
      <c r="L32" s="255">
        <f t="shared" ref="L32:L33" si="15">+H32*G32</f>
        <v>0</v>
      </c>
    </row>
    <row r="33" spans="1:12" ht="17.100000000000001" customHeight="1" x14ac:dyDescent="0.25">
      <c r="A33" s="72">
        <v>564430</v>
      </c>
      <c r="B33" s="696" t="s">
        <v>281</v>
      </c>
      <c r="C33" s="774" t="s">
        <v>61</v>
      </c>
      <c r="D33" s="766"/>
      <c r="E33" s="9"/>
      <c r="F33" s="9">
        <v>90</v>
      </c>
      <c r="G33" s="13"/>
      <c r="H33" s="742"/>
      <c r="I33" s="680">
        <f t="shared" si="12"/>
        <v>0</v>
      </c>
      <c r="J33" s="254">
        <f t="shared" si="13"/>
        <v>0</v>
      </c>
      <c r="K33" s="254">
        <f t="shared" si="14"/>
        <v>0</v>
      </c>
      <c r="L33" s="255">
        <f t="shared" si="15"/>
        <v>0</v>
      </c>
    </row>
    <row r="34" spans="1:12" ht="17.100000000000001" customHeight="1" x14ac:dyDescent="0.25">
      <c r="A34" s="80">
        <v>567000</v>
      </c>
      <c r="B34" s="753" t="s">
        <v>137</v>
      </c>
      <c r="C34" s="777"/>
      <c r="D34" s="767"/>
      <c r="E34" s="316"/>
      <c r="F34" s="316"/>
      <c r="G34" s="759"/>
      <c r="H34" s="777"/>
      <c r="I34" s="767"/>
      <c r="J34" s="316"/>
      <c r="K34" s="316"/>
      <c r="L34" s="317"/>
    </row>
    <row r="35" spans="1:12" ht="17.100000000000001" customHeight="1" x14ac:dyDescent="0.25">
      <c r="A35" s="72">
        <v>567010</v>
      </c>
      <c r="B35" s="696" t="s">
        <v>282</v>
      </c>
      <c r="C35" s="774" t="s">
        <v>264</v>
      </c>
      <c r="D35" s="766"/>
      <c r="E35" s="9"/>
      <c r="F35" s="9">
        <v>83</v>
      </c>
      <c r="G35" s="13"/>
      <c r="H35" s="742"/>
      <c r="I35" s="680">
        <f t="shared" ref="I35:I36" si="16">+H35*D35</f>
        <v>0</v>
      </c>
      <c r="J35" s="254">
        <f t="shared" ref="J35:J36" si="17">+H35*E35</f>
        <v>0</v>
      </c>
      <c r="K35" s="254">
        <f t="shared" ref="K35:K36" si="18">+H35*F35</f>
        <v>0</v>
      </c>
      <c r="L35" s="255">
        <f t="shared" ref="L35:L36" si="19">+H35*G35</f>
        <v>0</v>
      </c>
    </row>
    <row r="36" spans="1:12" ht="17.100000000000001" customHeight="1" x14ac:dyDescent="0.25">
      <c r="A36" s="72">
        <v>567100</v>
      </c>
      <c r="B36" s="696" t="s">
        <v>235</v>
      </c>
      <c r="C36" s="774" t="s">
        <v>264</v>
      </c>
      <c r="D36" s="766"/>
      <c r="E36" s="9"/>
      <c r="F36" s="9">
        <v>90</v>
      </c>
      <c r="G36" s="13"/>
      <c r="H36" s="742"/>
      <c r="I36" s="680">
        <f t="shared" si="16"/>
        <v>0</v>
      </c>
      <c r="J36" s="254">
        <f t="shared" si="17"/>
        <v>0</v>
      </c>
      <c r="K36" s="254">
        <f t="shared" si="18"/>
        <v>0</v>
      </c>
      <c r="L36" s="255">
        <f t="shared" si="19"/>
        <v>0</v>
      </c>
    </row>
    <row r="37" spans="1:12" ht="17.100000000000001" customHeight="1" x14ac:dyDescent="0.25">
      <c r="A37" s="72">
        <v>567110</v>
      </c>
      <c r="B37" s="696" t="s">
        <v>138</v>
      </c>
      <c r="C37" s="774" t="s">
        <v>264</v>
      </c>
      <c r="D37" s="766"/>
      <c r="E37" s="9"/>
      <c r="F37" s="9">
        <v>196</v>
      </c>
      <c r="G37" s="13"/>
      <c r="H37" s="742"/>
      <c r="I37" s="680">
        <f t="shared" ref="I37:I40" si="20">+H37*D37</f>
        <v>0</v>
      </c>
      <c r="J37" s="254">
        <f t="shared" ref="J37:J40" si="21">+H37*E37</f>
        <v>0</v>
      </c>
      <c r="K37" s="254">
        <f t="shared" ref="K37:K40" si="22">+H37*F37</f>
        <v>0</v>
      </c>
      <c r="L37" s="255">
        <f t="shared" ref="L37:L40" si="23">+H37*G37</f>
        <v>0</v>
      </c>
    </row>
    <row r="38" spans="1:12" ht="17.100000000000001" customHeight="1" x14ac:dyDescent="0.25">
      <c r="A38" s="72">
        <v>567120</v>
      </c>
      <c r="B38" s="696" t="s">
        <v>139</v>
      </c>
      <c r="C38" s="774" t="s">
        <v>264</v>
      </c>
      <c r="D38" s="766"/>
      <c r="E38" s="9"/>
      <c r="F38" s="9">
        <v>85</v>
      </c>
      <c r="G38" s="13"/>
      <c r="H38" s="742"/>
      <c r="I38" s="680">
        <f t="shared" si="20"/>
        <v>0</v>
      </c>
      <c r="J38" s="254">
        <f t="shared" si="21"/>
        <v>0</v>
      </c>
      <c r="K38" s="254">
        <f t="shared" si="22"/>
        <v>0</v>
      </c>
      <c r="L38" s="255">
        <f t="shared" si="23"/>
        <v>0</v>
      </c>
    </row>
    <row r="39" spans="1:12" ht="17.100000000000001" customHeight="1" x14ac:dyDescent="0.25">
      <c r="A39" s="80" t="s">
        <v>253</v>
      </c>
      <c r="B39" s="752" t="s">
        <v>391</v>
      </c>
      <c r="C39" s="774" t="s">
        <v>390</v>
      </c>
      <c r="D39" s="766"/>
      <c r="E39" s="9"/>
      <c r="F39" s="9">
        <v>1</v>
      </c>
      <c r="G39" s="13"/>
      <c r="H39" s="742"/>
      <c r="I39" s="680">
        <f t="shared" si="20"/>
        <v>0</v>
      </c>
      <c r="J39" s="254">
        <f t="shared" si="21"/>
        <v>0</v>
      </c>
      <c r="K39" s="254">
        <f t="shared" si="22"/>
        <v>0</v>
      </c>
      <c r="L39" s="255">
        <f t="shared" si="23"/>
        <v>0</v>
      </c>
    </row>
    <row r="40" spans="1:12" ht="17.100000000000001" customHeight="1" thickBot="1" x14ac:dyDescent="0.3">
      <c r="A40" s="101" t="s">
        <v>257</v>
      </c>
      <c r="B40" s="754" t="s">
        <v>392</v>
      </c>
      <c r="C40" s="779" t="s">
        <v>146</v>
      </c>
      <c r="D40" s="770"/>
      <c r="E40" s="102"/>
      <c r="F40" s="102">
        <v>2</v>
      </c>
      <c r="G40" s="760"/>
      <c r="H40" s="781"/>
      <c r="I40" s="682">
        <f t="shared" si="20"/>
        <v>0</v>
      </c>
      <c r="J40" s="289">
        <f t="shared" si="21"/>
        <v>0</v>
      </c>
      <c r="K40" s="289">
        <f t="shared" si="22"/>
        <v>0</v>
      </c>
      <c r="L40" s="297">
        <f t="shared" si="23"/>
        <v>0</v>
      </c>
    </row>
    <row r="41" spans="1:12" s="269" customFormat="1" ht="17.25" thickTop="1" thickBot="1" x14ac:dyDescent="0.3">
      <c r="A41" s="238" t="s">
        <v>382</v>
      </c>
      <c r="B41" s="239"/>
      <c r="C41" s="239"/>
      <c r="D41" s="239"/>
      <c r="E41" s="239"/>
      <c r="F41" s="239"/>
      <c r="G41" s="239"/>
      <c r="H41" s="631"/>
      <c r="I41" s="628">
        <f t="shared" ref="I41:J41" si="24">SUM(I4:I40)</f>
        <v>0</v>
      </c>
      <c r="J41" s="242">
        <f t="shared" si="24"/>
        <v>0</v>
      </c>
      <c r="K41" s="242">
        <f>SUM(K4:K40)</f>
        <v>0</v>
      </c>
      <c r="L41" s="243">
        <f>SUM(L4:L40)</f>
        <v>0</v>
      </c>
    </row>
    <row r="42" spans="1:12" ht="17.100000000000001" customHeight="1" x14ac:dyDescent="0.25">
      <c r="A42" s="298"/>
      <c r="B42" s="299"/>
      <c r="C42" s="299"/>
      <c r="D42" s="299"/>
      <c r="E42" s="299"/>
      <c r="F42" s="299"/>
      <c r="G42" s="299"/>
      <c r="H42" s="300"/>
      <c r="I42" s="301"/>
    </row>
    <row r="43" spans="1:12" ht="17.100000000000001" customHeight="1" x14ac:dyDescent="0.25">
      <c r="A43" s="187" t="s">
        <v>393</v>
      </c>
      <c r="B43" s="188"/>
      <c r="C43" s="188"/>
      <c r="D43" s="188"/>
      <c r="E43" s="188"/>
      <c r="F43" s="188"/>
      <c r="G43" s="188"/>
      <c r="H43" s="188"/>
      <c r="I43" s="189"/>
    </row>
    <row r="44" spans="1:12" ht="16.5" thickBot="1" x14ac:dyDescent="0.3">
      <c r="A44" s="302"/>
      <c r="B44" s="303"/>
      <c r="C44" s="303"/>
      <c r="D44" s="303"/>
      <c r="E44" s="303"/>
      <c r="F44" s="303"/>
      <c r="G44" s="303"/>
      <c r="H44" s="304"/>
      <c r="I44" s="305"/>
    </row>
    <row r="45" spans="1:12" ht="15.75" customHeight="1" x14ac:dyDescent="0.25">
      <c r="A45" s="190" t="s">
        <v>394</v>
      </c>
      <c r="B45" s="191"/>
      <c r="C45" s="191"/>
      <c r="D45" s="191"/>
      <c r="E45" s="191"/>
      <c r="F45" s="191"/>
      <c r="G45" s="191"/>
      <c r="H45" s="191"/>
      <c r="I45" s="192"/>
    </row>
    <row r="46" spans="1:12" ht="15" customHeight="1" x14ac:dyDescent="0.25">
      <c r="A46" s="193"/>
      <c r="B46" s="194"/>
      <c r="C46" s="194"/>
      <c r="D46" s="194"/>
      <c r="E46" s="194"/>
      <c r="F46" s="194"/>
      <c r="G46" s="194"/>
      <c r="H46" s="194"/>
      <c r="I46" s="195"/>
    </row>
    <row r="47" spans="1:12" ht="15" customHeight="1" x14ac:dyDescent="0.25">
      <c r="A47" s="193"/>
      <c r="B47" s="194"/>
      <c r="C47" s="194"/>
      <c r="D47" s="194"/>
      <c r="E47" s="194"/>
      <c r="F47" s="194"/>
      <c r="G47" s="194"/>
      <c r="H47" s="194"/>
      <c r="I47" s="195"/>
    </row>
    <row r="48" spans="1:12" ht="15" customHeight="1" x14ac:dyDescent="0.25">
      <c r="A48" s="193"/>
      <c r="B48" s="194"/>
      <c r="C48" s="194"/>
      <c r="D48" s="194"/>
      <c r="E48" s="194"/>
      <c r="F48" s="194"/>
      <c r="G48" s="194"/>
      <c r="H48" s="194"/>
      <c r="I48" s="195"/>
    </row>
    <row r="49" spans="1:9" ht="18.600000000000001" customHeight="1" thickBot="1" x14ac:dyDescent="0.3">
      <c r="A49" s="196"/>
      <c r="B49" s="197"/>
      <c r="C49" s="197"/>
      <c r="D49" s="197"/>
      <c r="E49" s="197"/>
      <c r="F49" s="197"/>
      <c r="G49" s="197"/>
      <c r="H49" s="197"/>
      <c r="I49" s="198"/>
    </row>
    <row r="50" spans="1:9" ht="15" customHeight="1" thickTop="1" x14ac:dyDescent="0.25">
      <c r="B50" s="15"/>
      <c r="C50" s="15"/>
      <c r="D50" s="15"/>
      <c r="E50" s="15"/>
      <c r="F50" s="15"/>
      <c r="G50" s="15"/>
      <c r="H50" s="15"/>
      <c r="I50" s="15"/>
    </row>
  </sheetData>
  <mergeCells count="10">
    <mergeCell ref="B1:L1"/>
    <mergeCell ref="A41:H41"/>
    <mergeCell ref="A43:I43"/>
    <mergeCell ref="A45:I49"/>
    <mergeCell ref="A2:A3"/>
    <mergeCell ref="B2:B3"/>
    <mergeCell ref="D2:G2"/>
    <mergeCell ref="H2:H3"/>
    <mergeCell ref="I2:L2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headerFooter differentFirst="1">
    <oddHeader>&amp;C&amp;P/&amp;N</oddHeader>
    <firstHeader>&amp;C&amp;"Times New Roman,Normál"2/2</firstHeader>
    <firstFooter>&amp;L&amp;"Times New Roman,Normál"©MÁV Műszaki Tervezési Főosztály&amp;C&amp;"Times New Roman,Normál"331/2015/2.5&amp;R&amp;"Times New Roman,Normál"
331_2015_2_5_MT_422_14 Mennyiség kimutatás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10" zoomScale="70" zoomScaleNormal="70" zoomScaleSheetLayoutView="70" workbookViewId="0">
      <selection activeCell="J49" sqref="J49"/>
    </sheetView>
  </sheetViews>
  <sheetFormatPr defaultColWidth="9.140625" defaultRowHeight="15.75" x14ac:dyDescent="0.25"/>
  <cols>
    <col min="1" max="1" width="10.7109375" style="230" customWidth="1"/>
    <col min="2" max="2" width="70.42578125" style="230" customWidth="1"/>
    <col min="3" max="3" width="13.7109375" style="230" customWidth="1"/>
    <col min="4" max="4" width="10.85546875" style="327" bestFit="1" customWidth="1"/>
    <col min="5" max="7" width="10" style="327" customWidth="1"/>
    <col min="8" max="8" width="14.7109375" style="292" customWidth="1"/>
    <col min="9" max="9" width="14.7109375" style="293" customWidth="1"/>
    <col min="10" max="10" width="15" style="230" customWidth="1"/>
    <col min="11" max="11" width="15.42578125" style="230" customWidth="1"/>
    <col min="12" max="13" width="16.28515625" style="230" bestFit="1" customWidth="1"/>
    <col min="14" max="14" width="15.140625" style="230" bestFit="1" customWidth="1"/>
    <col min="15" max="16384" width="9.140625" style="230"/>
  </cols>
  <sheetData>
    <row r="1" spans="1:14" s="285" customFormat="1" ht="16.5" thickBot="1" x14ac:dyDescent="0.3">
      <c r="A1" s="63" t="s">
        <v>403</v>
      </c>
      <c r="B1" s="175" t="s">
        <v>420</v>
      </c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4" s="285" customFormat="1" ht="15.75" customHeight="1" thickBot="1" x14ac:dyDescent="0.3">
      <c r="A2" s="199" t="s">
        <v>434</v>
      </c>
      <c r="B2" s="203" t="s">
        <v>6</v>
      </c>
      <c r="C2" s="206" t="s">
        <v>7</v>
      </c>
      <c r="D2" s="182" t="s">
        <v>270</v>
      </c>
      <c r="E2" s="182"/>
      <c r="F2" s="182"/>
      <c r="G2" s="182"/>
      <c r="H2" s="209" t="s">
        <v>398</v>
      </c>
      <c r="I2" s="180" t="s">
        <v>487</v>
      </c>
      <c r="J2" s="180"/>
      <c r="K2" s="180"/>
      <c r="L2" s="181"/>
    </row>
    <row r="3" spans="1:14" s="285" customFormat="1" ht="37.9" customHeight="1" thickBot="1" x14ac:dyDescent="0.3">
      <c r="A3" s="200"/>
      <c r="B3" s="202"/>
      <c r="C3" s="207"/>
      <c r="D3" s="306" t="s">
        <v>435</v>
      </c>
      <c r="E3" s="30" t="s">
        <v>436</v>
      </c>
      <c r="F3" s="30" t="s">
        <v>437</v>
      </c>
      <c r="G3" s="30" t="s">
        <v>438</v>
      </c>
      <c r="H3" s="210"/>
      <c r="I3" s="306" t="s">
        <v>432</v>
      </c>
      <c r="J3" s="30" t="s">
        <v>436</v>
      </c>
      <c r="K3" s="30" t="s">
        <v>437</v>
      </c>
      <c r="L3" s="76" t="s">
        <v>438</v>
      </c>
    </row>
    <row r="4" spans="1:14" x14ac:dyDescent="0.25">
      <c r="A4" s="64" t="s">
        <v>421</v>
      </c>
      <c r="B4" s="16"/>
      <c r="C4" s="728"/>
      <c r="D4" s="17"/>
      <c r="E4" s="17"/>
      <c r="F4" s="17"/>
      <c r="G4" s="17"/>
      <c r="H4" s="728"/>
      <c r="I4" s="720"/>
      <c r="J4" s="32"/>
      <c r="K4" s="32"/>
      <c r="L4" s="65"/>
    </row>
    <row r="5" spans="1:14" x14ac:dyDescent="0.25">
      <c r="A5" s="66">
        <v>300000</v>
      </c>
      <c r="B5" s="18" t="s">
        <v>165</v>
      </c>
      <c r="C5" s="729"/>
      <c r="D5" s="329"/>
      <c r="E5" s="329"/>
      <c r="F5" s="329"/>
      <c r="G5" s="329"/>
      <c r="H5" s="740"/>
      <c r="I5" s="721"/>
      <c r="J5" s="308"/>
      <c r="K5" s="308"/>
      <c r="L5" s="330"/>
    </row>
    <row r="6" spans="1:14" x14ac:dyDescent="0.25">
      <c r="A6" s="67">
        <v>325000</v>
      </c>
      <c r="B6" s="19" t="s">
        <v>224</v>
      </c>
      <c r="C6" s="730"/>
      <c r="D6" s="710"/>
      <c r="E6" s="332"/>
      <c r="F6" s="332"/>
      <c r="G6" s="699"/>
      <c r="H6" s="730"/>
      <c r="I6" s="722"/>
      <c r="J6" s="331"/>
      <c r="K6" s="331"/>
      <c r="L6" s="333"/>
    </row>
    <row r="7" spans="1:14" ht="18.75" x14ac:dyDescent="0.25">
      <c r="A7" s="68" t="s">
        <v>253</v>
      </c>
      <c r="B7" s="693" t="s">
        <v>271</v>
      </c>
      <c r="C7" s="731" t="s">
        <v>292</v>
      </c>
      <c r="D7" s="711">
        <v>1955</v>
      </c>
      <c r="E7" s="20"/>
      <c r="F7" s="20"/>
      <c r="G7" s="700"/>
      <c r="H7" s="741"/>
      <c r="I7" s="680">
        <f>+H7*D7</f>
        <v>0</v>
      </c>
      <c r="J7" s="254">
        <f>+H7*E7</f>
        <v>0</v>
      </c>
      <c r="K7" s="254">
        <f>+H7*F7</f>
        <v>0</v>
      </c>
      <c r="L7" s="255">
        <f>+H7*G7</f>
        <v>0</v>
      </c>
    </row>
    <row r="8" spans="1:14" ht="18.75" x14ac:dyDescent="0.25">
      <c r="A8" s="68">
        <v>325085</v>
      </c>
      <c r="B8" s="693" t="s">
        <v>225</v>
      </c>
      <c r="C8" s="731" t="s">
        <v>292</v>
      </c>
      <c r="D8" s="711">
        <v>21</v>
      </c>
      <c r="E8" s="20"/>
      <c r="F8" s="20"/>
      <c r="G8" s="700"/>
      <c r="H8" s="741"/>
      <c r="I8" s="680">
        <f>+H8*D8</f>
        <v>0</v>
      </c>
      <c r="J8" s="254">
        <f>+H8*E8</f>
        <v>0</v>
      </c>
      <c r="K8" s="254">
        <f>+H8*F8</f>
        <v>0</v>
      </c>
      <c r="L8" s="255">
        <f>+H8*G8</f>
        <v>0</v>
      </c>
    </row>
    <row r="9" spans="1:14" x14ac:dyDescent="0.25">
      <c r="A9" s="67">
        <v>322000</v>
      </c>
      <c r="B9" s="19" t="s">
        <v>1</v>
      </c>
      <c r="C9" s="730"/>
      <c r="D9" s="710"/>
      <c r="E9" s="332"/>
      <c r="F9" s="332"/>
      <c r="G9" s="699"/>
      <c r="H9" s="730"/>
      <c r="I9" s="723"/>
      <c r="J9" s="331"/>
      <c r="K9" s="331"/>
      <c r="L9" s="333"/>
    </row>
    <row r="10" spans="1:14" x14ac:dyDescent="0.25">
      <c r="A10" s="68">
        <v>322015</v>
      </c>
      <c r="B10" s="693" t="s">
        <v>228</v>
      </c>
      <c r="C10" s="731" t="s">
        <v>241</v>
      </c>
      <c r="D10" s="711">
        <v>48</v>
      </c>
      <c r="E10" s="20"/>
      <c r="F10" s="20"/>
      <c r="G10" s="700"/>
      <c r="H10" s="741"/>
      <c r="I10" s="680">
        <f>+H10*D10</f>
        <v>0</v>
      </c>
      <c r="J10" s="254">
        <f>+H10*E10</f>
        <v>0</v>
      </c>
      <c r="K10" s="254">
        <f>+H10*F10</f>
        <v>0</v>
      </c>
      <c r="L10" s="255">
        <f>+H10*G10</f>
        <v>0</v>
      </c>
    </row>
    <row r="11" spans="1:14" x14ac:dyDescent="0.25">
      <c r="A11" s="66">
        <v>500000</v>
      </c>
      <c r="B11" s="18" t="s">
        <v>62</v>
      </c>
      <c r="C11" s="729"/>
      <c r="D11" s="329"/>
      <c r="E11" s="329"/>
      <c r="F11" s="329"/>
      <c r="G11" s="329"/>
      <c r="H11" s="729"/>
      <c r="I11" s="328"/>
      <c r="J11" s="308"/>
      <c r="K11" s="308"/>
      <c r="L11" s="330"/>
    </row>
    <row r="12" spans="1:14" x14ac:dyDescent="0.25">
      <c r="A12" s="67">
        <v>510000</v>
      </c>
      <c r="B12" s="19" t="s">
        <v>3</v>
      </c>
      <c r="C12" s="730"/>
      <c r="D12" s="710"/>
      <c r="E12" s="332"/>
      <c r="F12" s="332"/>
      <c r="G12" s="699"/>
      <c r="H12" s="730"/>
      <c r="I12" s="723"/>
      <c r="J12" s="331"/>
      <c r="K12" s="331"/>
      <c r="L12" s="333"/>
    </row>
    <row r="13" spans="1:14" x14ac:dyDescent="0.25">
      <c r="A13" s="67">
        <v>512000</v>
      </c>
      <c r="B13" s="21" t="s">
        <v>152</v>
      </c>
      <c r="C13" s="732"/>
      <c r="D13" s="712"/>
      <c r="E13" s="335"/>
      <c r="F13" s="335"/>
      <c r="G13" s="701"/>
      <c r="H13" s="732"/>
      <c r="I13" s="724"/>
      <c r="J13" s="334"/>
      <c r="K13" s="334"/>
      <c r="L13" s="336"/>
    </row>
    <row r="14" spans="1:14" x14ac:dyDescent="0.25">
      <c r="A14" s="68">
        <v>512020</v>
      </c>
      <c r="B14" s="693" t="s">
        <v>48</v>
      </c>
      <c r="C14" s="731" t="s">
        <v>241</v>
      </c>
      <c r="D14" s="711">
        <v>9480</v>
      </c>
      <c r="E14" s="20"/>
      <c r="F14" s="20"/>
      <c r="G14" s="700"/>
      <c r="H14" s="741"/>
      <c r="I14" s="680">
        <f>+H14*D14</f>
        <v>0</v>
      </c>
      <c r="J14" s="254">
        <f>+H14*E14</f>
        <v>0</v>
      </c>
      <c r="K14" s="254">
        <f>+H14*F14</f>
        <v>0</v>
      </c>
      <c r="L14" s="255">
        <f>+H14*G14</f>
        <v>0</v>
      </c>
      <c r="M14" s="285"/>
      <c r="N14" s="318"/>
    </row>
    <row r="15" spans="1:14" x14ac:dyDescent="0.25">
      <c r="A15" s="68">
        <v>512050</v>
      </c>
      <c r="B15" s="693" t="s">
        <v>272</v>
      </c>
      <c r="C15" s="731" t="s">
        <v>241</v>
      </c>
      <c r="D15" s="711">
        <v>480</v>
      </c>
      <c r="E15" s="20"/>
      <c r="F15" s="20"/>
      <c r="G15" s="700"/>
      <c r="H15" s="741"/>
      <c r="I15" s="680">
        <f>+H15*D15</f>
        <v>0</v>
      </c>
      <c r="J15" s="254">
        <f>+H15*E15</f>
        <v>0</v>
      </c>
      <c r="K15" s="254">
        <f>+H15*F15</f>
        <v>0</v>
      </c>
      <c r="L15" s="255">
        <f>+H15*G15</f>
        <v>0</v>
      </c>
      <c r="M15" s="285"/>
      <c r="N15" s="318"/>
    </row>
    <row r="16" spans="1:14" x14ac:dyDescent="0.25">
      <c r="A16" s="69">
        <v>520000</v>
      </c>
      <c r="B16" s="22" t="s">
        <v>63</v>
      </c>
      <c r="C16" s="733"/>
      <c r="D16" s="713"/>
      <c r="E16" s="338"/>
      <c r="F16" s="338"/>
      <c r="G16" s="702"/>
      <c r="H16" s="733"/>
      <c r="I16" s="725"/>
      <c r="J16" s="337"/>
      <c r="K16" s="337"/>
      <c r="L16" s="339"/>
      <c r="M16" s="285"/>
      <c r="N16" s="318"/>
    </row>
    <row r="17" spans="1:14" x14ac:dyDescent="0.25">
      <c r="A17" s="69">
        <v>522000</v>
      </c>
      <c r="B17" s="23" t="s">
        <v>388</v>
      </c>
      <c r="C17" s="734"/>
      <c r="D17" s="714"/>
      <c r="E17" s="341"/>
      <c r="F17" s="341"/>
      <c r="G17" s="703"/>
      <c r="H17" s="734"/>
      <c r="I17" s="726"/>
      <c r="J17" s="340"/>
      <c r="K17" s="340"/>
      <c r="L17" s="342"/>
      <c r="M17" s="285"/>
      <c r="N17" s="318"/>
    </row>
    <row r="18" spans="1:14" x14ac:dyDescent="0.25">
      <c r="A18" s="69" t="s">
        <v>389</v>
      </c>
      <c r="B18" s="694" t="s">
        <v>425</v>
      </c>
      <c r="C18" s="735" t="s">
        <v>390</v>
      </c>
      <c r="D18" s="715">
        <v>1</v>
      </c>
      <c r="E18" s="24"/>
      <c r="F18" s="24"/>
      <c r="G18" s="704"/>
      <c r="H18" s="742"/>
      <c r="I18" s="680">
        <f>+H18*D18</f>
        <v>0</v>
      </c>
      <c r="J18" s="254">
        <f>+H18*E18</f>
        <v>0</v>
      </c>
      <c r="K18" s="254">
        <f>+H18*F18</f>
        <v>0</v>
      </c>
      <c r="L18" s="255">
        <f>+H18*G18</f>
        <v>0</v>
      </c>
      <c r="M18" s="285"/>
    </row>
    <row r="19" spans="1:14" x14ac:dyDescent="0.25">
      <c r="A19" s="70">
        <v>530000</v>
      </c>
      <c r="B19" s="695" t="s">
        <v>34</v>
      </c>
      <c r="C19" s="730"/>
      <c r="D19" s="710"/>
      <c r="E19" s="343"/>
      <c r="F19" s="343"/>
      <c r="G19" s="705"/>
      <c r="H19" s="730"/>
      <c r="I19" s="723"/>
      <c r="J19" s="331"/>
      <c r="K19" s="331"/>
      <c r="L19" s="333"/>
    </row>
    <row r="20" spans="1:14" x14ac:dyDescent="0.25">
      <c r="A20" s="70">
        <v>532000</v>
      </c>
      <c r="B20" s="26" t="s">
        <v>35</v>
      </c>
      <c r="C20" s="732"/>
      <c r="D20" s="712"/>
      <c r="E20" s="344"/>
      <c r="F20" s="344"/>
      <c r="G20" s="706"/>
      <c r="H20" s="732"/>
      <c r="I20" s="724"/>
      <c r="J20" s="334"/>
      <c r="K20" s="334"/>
      <c r="L20" s="336"/>
    </row>
    <row r="21" spans="1:14" x14ac:dyDescent="0.25">
      <c r="A21" s="71">
        <v>532110</v>
      </c>
      <c r="B21" s="696" t="s">
        <v>36</v>
      </c>
      <c r="C21" s="736" t="s">
        <v>241</v>
      </c>
      <c r="D21" s="716">
        <v>1500</v>
      </c>
      <c r="E21" s="25"/>
      <c r="F21" s="25"/>
      <c r="G21" s="707"/>
      <c r="H21" s="741"/>
      <c r="I21" s="680">
        <f>+H21*D21</f>
        <v>0</v>
      </c>
      <c r="J21" s="254">
        <f>+H21*E21</f>
        <v>0</v>
      </c>
      <c r="K21" s="254">
        <f>+H21*F21</f>
        <v>0</v>
      </c>
      <c r="L21" s="255">
        <f>+H21*G21</f>
        <v>0</v>
      </c>
    </row>
    <row r="22" spans="1:14" x14ac:dyDescent="0.25">
      <c r="A22" s="71">
        <v>532120</v>
      </c>
      <c r="B22" s="696" t="s">
        <v>426</v>
      </c>
      <c r="C22" s="735" t="s">
        <v>390</v>
      </c>
      <c r="D22" s="715">
        <v>1</v>
      </c>
      <c r="E22" s="25"/>
      <c r="F22" s="25"/>
      <c r="G22" s="707"/>
      <c r="H22" s="741"/>
      <c r="I22" s="680">
        <f>+H22*D22</f>
        <v>0</v>
      </c>
      <c r="J22" s="254">
        <f>+H22*E22</f>
        <v>0</v>
      </c>
      <c r="K22" s="254">
        <f>+H22*F22</f>
        <v>0</v>
      </c>
      <c r="L22" s="255">
        <f>+H22*G22</f>
        <v>0</v>
      </c>
    </row>
    <row r="23" spans="1:14" x14ac:dyDescent="0.25">
      <c r="A23" s="70">
        <v>540000</v>
      </c>
      <c r="B23" s="695" t="s">
        <v>66</v>
      </c>
      <c r="C23" s="730"/>
      <c r="D23" s="710"/>
      <c r="E23" s="343"/>
      <c r="F23" s="343"/>
      <c r="G23" s="705"/>
      <c r="H23" s="730"/>
      <c r="I23" s="723"/>
      <c r="J23" s="331"/>
      <c r="K23" s="331"/>
      <c r="L23" s="333"/>
    </row>
    <row r="24" spans="1:14" x14ac:dyDescent="0.25">
      <c r="A24" s="70">
        <v>541000</v>
      </c>
      <c r="B24" s="26" t="s">
        <v>2</v>
      </c>
      <c r="C24" s="732"/>
      <c r="D24" s="712"/>
      <c r="E24" s="344"/>
      <c r="F24" s="344"/>
      <c r="G24" s="706"/>
      <c r="H24" s="732"/>
      <c r="I24" s="724"/>
      <c r="J24" s="334"/>
      <c r="K24" s="334"/>
      <c r="L24" s="336"/>
    </row>
    <row r="25" spans="1:14" x14ac:dyDescent="0.25">
      <c r="A25" s="72">
        <v>541010</v>
      </c>
      <c r="B25" s="696" t="s">
        <v>67</v>
      </c>
      <c r="C25" s="731" t="s">
        <v>241</v>
      </c>
      <c r="D25" s="715">
        <v>0.7</v>
      </c>
      <c r="E25" s="25"/>
      <c r="F25" s="25"/>
      <c r="G25" s="707"/>
      <c r="H25" s="742"/>
      <c r="I25" s="680">
        <f>+H25*D25</f>
        <v>0</v>
      </c>
      <c r="J25" s="254">
        <f>+H25*E25</f>
        <v>0</v>
      </c>
      <c r="K25" s="254">
        <f>+H25*F25</f>
        <v>0</v>
      </c>
      <c r="L25" s="255">
        <f>+H25*G25</f>
        <v>0</v>
      </c>
    </row>
    <row r="26" spans="1:14" x14ac:dyDescent="0.25">
      <c r="A26" s="70">
        <v>550000</v>
      </c>
      <c r="B26" s="695" t="s">
        <v>68</v>
      </c>
      <c r="C26" s="730"/>
      <c r="D26" s="710"/>
      <c r="E26" s="343"/>
      <c r="F26" s="343"/>
      <c r="G26" s="705"/>
      <c r="H26" s="730"/>
      <c r="I26" s="723"/>
      <c r="J26" s="331"/>
      <c r="K26" s="331"/>
      <c r="L26" s="333"/>
    </row>
    <row r="27" spans="1:14" x14ac:dyDescent="0.25">
      <c r="A27" s="70">
        <v>553000</v>
      </c>
      <c r="B27" s="26" t="s">
        <v>44</v>
      </c>
      <c r="C27" s="732"/>
      <c r="D27" s="712"/>
      <c r="E27" s="344"/>
      <c r="F27" s="344"/>
      <c r="G27" s="706"/>
      <c r="H27" s="732"/>
      <c r="I27" s="724"/>
      <c r="J27" s="334"/>
      <c r="K27" s="334"/>
      <c r="L27" s="336"/>
    </row>
    <row r="28" spans="1:14" x14ac:dyDescent="0.25">
      <c r="A28" s="72">
        <v>553010</v>
      </c>
      <c r="B28" s="696" t="s">
        <v>273</v>
      </c>
      <c r="C28" s="731" t="s">
        <v>241</v>
      </c>
      <c r="D28" s="715">
        <v>572</v>
      </c>
      <c r="E28" s="25"/>
      <c r="F28" s="25"/>
      <c r="G28" s="707"/>
      <c r="H28" s="742"/>
      <c r="I28" s="680">
        <f>+H28*D28</f>
        <v>0</v>
      </c>
      <c r="J28" s="254">
        <f>+H28*E28</f>
        <v>0</v>
      </c>
      <c r="K28" s="254">
        <f>+H28*F28</f>
        <v>0</v>
      </c>
      <c r="L28" s="255">
        <f>+H28*G28</f>
        <v>0</v>
      </c>
    </row>
    <row r="29" spans="1:14" x14ac:dyDescent="0.25">
      <c r="A29" s="72">
        <v>553040</v>
      </c>
      <c r="B29" s="696" t="s">
        <v>168</v>
      </c>
      <c r="C29" s="731" t="s">
        <v>241</v>
      </c>
      <c r="D29" s="715">
        <v>566</v>
      </c>
      <c r="E29" s="25"/>
      <c r="F29" s="25"/>
      <c r="G29" s="707"/>
      <c r="H29" s="742"/>
      <c r="I29" s="680">
        <f t="shared" ref="I29:I31" si="0">+H29*D29</f>
        <v>0</v>
      </c>
      <c r="J29" s="254">
        <f t="shared" ref="J29:J31" si="1">+H29*E29</f>
        <v>0</v>
      </c>
      <c r="K29" s="254">
        <f t="shared" ref="K29:K31" si="2">+H29*F29</f>
        <v>0</v>
      </c>
      <c r="L29" s="255">
        <f t="shared" ref="L29:L31" si="3">+H29*G29</f>
        <v>0</v>
      </c>
    </row>
    <row r="30" spans="1:14" x14ac:dyDescent="0.25">
      <c r="A30" s="72">
        <v>553220</v>
      </c>
      <c r="B30" s="696" t="s">
        <v>108</v>
      </c>
      <c r="C30" s="731" t="s">
        <v>241</v>
      </c>
      <c r="D30" s="715">
        <v>693</v>
      </c>
      <c r="E30" s="25"/>
      <c r="F30" s="25"/>
      <c r="G30" s="707"/>
      <c r="H30" s="742"/>
      <c r="I30" s="680">
        <f t="shared" si="0"/>
        <v>0</v>
      </c>
      <c r="J30" s="254">
        <f t="shared" si="1"/>
        <v>0</v>
      </c>
      <c r="K30" s="254">
        <f t="shared" si="2"/>
        <v>0</v>
      </c>
      <c r="L30" s="255">
        <f t="shared" si="3"/>
        <v>0</v>
      </c>
      <c r="M30" s="318"/>
    </row>
    <row r="31" spans="1:14" x14ac:dyDescent="0.25">
      <c r="A31" s="72">
        <v>553280</v>
      </c>
      <c r="B31" s="696" t="s">
        <v>236</v>
      </c>
      <c r="C31" s="731" t="s">
        <v>241</v>
      </c>
      <c r="D31" s="715">
        <v>1508</v>
      </c>
      <c r="E31" s="25"/>
      <c r="F31" s="25"/>
      <c r="G31" s="707"/>
      <c r="H31" s="742"/>
      <c r="I31" s="680">
        <f t="shared" si="0"/>
        <v>0</v>
      </c>
      <c r="J31" s="254">
        <f t="shared" si="1"/>
        <v>0</v>
      </c>
      <c r="K31" s="254">
        <f t="shared" si="2"/>
        <v>0</v>
      </c>
      <c r="L31" s="255">
        <f t="shared" si="3"/>
        <v>0</v>
      </c>
    </row>
    <row r="32" spans="1:14" x14ac:dyDescent="0.25">
      <c r="A32" s="70">
        <v>560000</v>
      </c>
      <c r="B32" s="695" t="s">
        <v>229</v>
      </c>
      <c r="C32" s="730"/>
      <c r="D32" s="710"/>
      <c r="E32" s="343"/>
      <c r="F32" s="343"/>
      <c r="G32" s="705"/>
      <c r="H32" s="730"/>
      <c r="I32" s="723"/>
      <c r="J32" s="331"/>
      <c r="K32" s="331"/>
      <c r="L32" s="333"/>
    </row>
    <row r="33" spans="1:12" x14ac:dyDescent="0.25">
      <c r="A33" s="70">
        <v>561000</v>
      </c>
      <c r="B33" s="26" t="s">
        <v>230</v>
      </c>
      <c r="C33" s="732"/>
      <c r="D33" s="712"/>
      <c r="E33" s="344"/>
      <c r="F33" s="344"/>
      <c r="G33" s="706"/>
      <c r="H33" s="732"/>
      <c r="I33" s="724"/>
      <c r="J33" s="334"/>
      <c r="K33" s="334"/>
      <c r="L33" s="336"/>
    </row>
    <row r="34" spans="1:12" x14ac:dyDescent="0.25">
      <c r="A34" s="72">
        <v>561020</v>
      </c>
      <c r="B34" s="696" t="s">
        <v>274</v>
      </c>
      <c r="C34" s="731" t="s">
        <v>264</v>
      </c>
      <c r="D34" s="715">
        <v>910</v>
      </c>
      <c r="E34" s="25"/>
      <c r="F34" s="25"/>
      <c r="G34" s="707"/>
      <c r="H34" s="743"/>
      <c r="I34" s="680">
        <f>+H34*D34</f>
        <v>0</v>
      </c>
      <c r="J34" s="254">
        <f>+H34*E34</f>
        <v>0</v>
      </c>
      <c r="K34" s="254">
        <f>+H34*F34</f>
        <v>0</v>
      </c>
      <c r="L34" s="255">
        <f>+H34*G34</f>
        <v>0</v>
      </c>
    </row>
    <row r="35" spans="1:12" x14ac:dyDescent="0.25">
      <c r="A35" s="72">
        <v>561040</v>
      </c>
      <c r="B35" s="696" t="s">
        <v>275</v>
      </c>
      <c r="C35" s="731" t="s">
        <v>264</v>
      </c>
      <c r="D35" s="715">
        <v>1950</v>
      </c>
      <c r="E35" s="25"/>
      <c r="F35" s="25"/>
      <c r="G35" s="707"/>
      <c r="H35" s="742"/>
      <c r="I35" s="680">
        <f t="shared" ref="I35:I36" si="4">+H35*D35</f>
        <v>0</v>
      </c>
      <c r="J35" s="254">
        <f t="shared" ref="J35:J36" si="5">+H35*E35</f>
        <v>0</v>
      </c>
      <c r="K35" s="254">
        <f t="shared" ref="K35:K36" si="6">+H35*F35</f>
        <v>0</v>
      </c>
      <c r="L35" s="255">
        <f t="shared" ref="L35:L36" si="7">+H35*G35</f>
        <v>0</v>
      </c>
    </row>
    <row r="36" spans="1:12" x14ac:dyDescent="0.25">
      <c r="A36" s="72" t="s">
        <v>257</v>
      </c>
      <c r="B36" s="696" t="s">
        <v>276</v>
      </c>
      <c r="C36" s="731" t="s">
        <v>264</v>
      </c>
      <c r="D36" s="715">
        <v>2100</v>
      </c>
      <c r="E36" s="25"/>
      <c r="F36" s="25"/>
      <c r="G36" s="707"/>
      <c r="H36" s="742"/>
      <c r="I36" s="680">
        <f t="shared" si="4"/>
        <v>0</v>
      </c>
      <c r="J36" s="254">
        <f t="shared" si="5"/>
        <v>0</v>
      </c>
      <c r="K36" s="254">
        <f t="shared" si="6"/>
        <v>0</v>
      </c>
      <c r="L36" s="255">
        <f t="shared" si="7"/>
        <v>0</v>
      </c>
    </row>
    <row r="37" spans="1:12" x14ac:dyDescent="0.25">
      <c r="A37" s="70">
        <v>564000</v>
      </c>
      <c r="B37" s="26" t="s">
        <v>11</v>
      </c>
      <c r="C37" s="737"/>
      <c r="D37" s="717"/>
      <c r="E37" s="344"/>
      <c r="F37" s="344"/>
      <c r="G37" s="706"/>
      <c r="H37" s="737"/>
      <c r="I37" s="727"/>
      <c r="J37" s="345"/>
      <c r="K37" s="345"/>
      <c r="L37" s="346"/>
    </row>
    <row r="38" spans="1:12" x14ac:dyDescent="0.25">
      <c r="A38" s="72">
        <v>564256</v>
      </c>
      <c r="B38" s="696" t="s">
        <v>242</v>
      </c>
      <c r="C38" s="731" t="s">
        <v>61</v>
      </c>
      <c r="D38" s="715">
        <v>2860</v>
      </c>
      <c r="E38" s="25"/>
      <c r="F38" s="25"/>
      <c r="G38" s="707"/>
      <c r="H38" s="744"/>
      <c r="I38" s="680">
        <f t="shared" ref="I38:I39" si="8">+H38*D38</f>
        <v>0</v>
      </c>
      <c r="J38" s="254">
        <f t="shared" ref="J38:J39" si="9">+H38*E38</f>
        <v>0</v>
      </c>
      <c r="K38" s="254">
        <f t="shared" ref="K38:K39" si="10">+H38*F38</f>
        <v>0</v>
      </c>
      <c r="L38" s="255">
        <f t="shared" ref="L38:L39" si="11">+H38*G38</f>
        <v>0</v>
      </c>
    </row>
    <row r="39" spans="1:12" x14ac:dyDescent="0.25">
      <c r="A39" s="72">
        <v>564430</v>
      </c>
      <c r="B39" s="696" t="s">
        <v>232</v>
      </c>
      <c r="C39" s="731" t="s">
        <v>61</v>
      </c>
      <c r="D39" s="715">
        <v>180</v>
      </c>
      <c r="E39" s="25"/>
      <c r="F39" s="25"/>
      <c r="G39" s="707"/>
      <c r="H39" s="742"/>
      <c r="I39" s="680">
        <f t="shared" si="8"/>
        <v>0</v>
      </c>
      <c r="J39" s="254">
        <f t="shared" si="9"/>
        <v>0</v>
      </c>
      <c r="K39" s="254">
        <f t="shared" si="10"/>
        <v>0</v>
      </c>
      <c r="L39" s="255">
        <f t="shared" si="11"/>
        <v>0</v>
      </c>
    </row>
    <row r="40" spans="1:12" x14ac:dyDescent="0.25">
      <c r="A40" s="70">
        <v>567000</v>
      </c>
      <c r="B40" s="26" t="s">
        <v>137</v>
      </c>
      <c r="C40" s="737"/>
      <c r="D40" s="717"/>
      <c r="E40" s="344"/>
      <c r="F40" s="344"/>
      <c r="G40" s="706"/>
      <c r="H40" s="737"/>
      <c r="I40" s="727"/>
      <c r="J40" s="345"/>
      <c r="K40" s="345"/>
      <c r="L40" s="346"/>
    </row>
    <row r="41" spans="1:12" x14ac:dyDescent="0.25">
      <c r="A41" s="72">
        <v>567040</v>
      </c>
      <c r="B41" s="696" t="s">
        <v>233</v>
      </c>
      <c r="C41" s="731" t="s">
        <v>264</v>
      </c>
      <c r="D41" s="715">
        <v>1940</v>
      </c>
      <c r="E41" s="25"/>
      <c r="F41" s="25"/>
      <c r="G41" s="707"/>
      <c r="H41" s="742"/>
      <c r="I41" s="680">
        <f t="shared" ref="I41:I42" si="12">+H41*D41</f>
        <v>0</v>
      </c>
      <c r="J41" s="254">
        <f t="shared" ref="J41:J42" si="13">+H41*E41</f>
        <v>0</v>
      </c>
      <c r="K41" s="254">
        <f t="shared" ref="K41:K42" si="14">+H41*F41</f>
        <v>0</v>
      </c>
      <c r="L41" s="255">
        <f t="shared" ref="L41:L42" si="15">+H41*G41</f>
        <v>0</v>
      </c>
    </row>
    <row r="42" spans="1:12" x14ac:dyDescent="0.25">
      <c r="A42" s="72">
        <v>567090</v>
      </c>
      <c r="B42" s="696" t="s">
        <v>234</v>
      </c>
      <c r="C42" s="731" t="s">
        <v>264</v>
      </c>
      <c r="D42" s="715">
        <v>157</v>
      </c>
      <c r="E42" s="25"/>
      <c r="F42" s="25"/>
      <c r="G42" s="707"/>
      <c r="H42" s="742"/>
      <c r="I42" s="680">
        <f t="shared" si="12"/>
        <v>0</v>
      </c>
      <c r="J42" s="254">
        <f t="shared" si="13"/>
        <v>0</v>
      </c>
      <c r="K42" s="254">
        <f t="shared" si="14"/>
        <v>0</v>
      </c>
      <c r="L42" s="255">
        <f t="shared" si="15"/>
        <v>0</v>
      </c>
    </row>
    <row r="43" spans="1:12" x14ac:dyDescent="0.25">
      <c r="A43" s="72">
        <v>567100</v>
      </c>
      <c r="B43" s="696" t="s">
        <v>235</v>
      </c>
      <c r="C43" s="731" t="s">
        <v>264</v>
      </c>
      <c r="D43" s="715">
        <v>149</v>
      </c>
      <c r="E43" s="25"/>
      <c r="F43" s="25"/>
      <c r="G43" s="707"/>
      <c r="H43" s="742"/>
      <c r="I43" s="680">
        <f t="shared" ref="I43:I45" si="16">+H43*D43</f>
        <v>0</v>
      </c>
      <c r="J43" s="254">
        <f t="shared" ref="J43:J45" si="17">+H43*E43</f>
        <v>0</v>
      </c>
      <c r="K43" s="254">
        <f t="shared" ref="K43:K45" si="18">+H43*F43</f>
        <v>0</v>
      </c>
      <c r="L43" s="255">
        <f t="shared" ref="L43:L45" si="19">+H43*G43</f>
        <v>0</v>
      </c>
    </row>
    <row r="44" spans="1:12" x14ac:dyDescent="0.25">
      <c r="A44" s="72">
        <v>567110</v>
      </c>
      <c r="B44" s="696" t="s">
        <v>138</v>
      </c>
      <c r="C44" s="731" t="s">
        <v>264</v>
      </c>
      <c r="D44" s="715">
        <v>1535</v>
      </c>
      <c r="E44" s="25"/>
      <c r="F44" s="25"/>
      <c r="G44" s="707"/>
      <c r="H44" s="742"/>
      <c r="I44" s="680">
        <f t="shared" si="16"/>
        <v>0</v>
      </c>
      <c r="J44" s="254">
        <f t="shared" si="17"/>
        <v>0</v>
      </c>
      <c r="K44" s="254">
        <f t="shared" si="18"/>
        <v>0</v>
      </c>
      <c r="L44" s="255">
        <f t="shared" si="19"/>
        <v>0</v>
      </c>
    </row>
    <row r="45" spans="1:12" x14ac:dyDescent="0.25">
      <c r="A45" s="72">
        <v>567120</v>
      </c>
      <c r="B45" s="696" t="s">
        <v>139</v>
      </c>
      <c r="C45" s="731" t="s">
        <v>264</v>
      </c>
      <c r="D45" s="715">
        <v>1900</v>
      </c>
      <c r="E45" s="25"/>
      <c r="F45" s="25"/>
      <c r="G45" s="707"/>
      <c r="H45" s="742"/>
      <c r="I45" s="680">
        <f t="shared" si="16"/>
        <v>0</v>
      </c>
      <c r="J45" s="254">
        <f t="shared" si="17"/>
        <v>0</v>
      </c>
      <c r="K45" s="254">
        <f t="shared" si="18"/>
        <v>0</v>
      </c>
      <c r="L45" s="255">
        <f t="shared" si="19"/>
        <v>0</v>
      </c>
    </row>
    <row r="46" spans="1:12" x14ac:dyDescent="0.25">
      <c r="A46" s="66">
        <v>400000</v>
      </c>
      <c r="B46" s="18" t="s">
        <v>221</v>
      </c>
      <c r="C46" s="729"/>
      <c r="D46" s="329"/>
      <c r="E46" s="329"/>
      <c r="F46" s="329"/>
      <c r="G46" s="329"/>
      <c r="H46" s="729"/>
      <c r="I46" s="328"/>
      <c r="J46" s="308"/>
      <c r="K46" s="308"/>
      <c r="L46" s="330"/>
    </row>
    <row r="47" spans="1:12" x14ac:dyDescent="0.25">
      <c r="A47" s="67">
        <v>442000</v>
      </c>
      <c r="B47" s="19" t="s">
        <v>51</v>
      </c>
      <c r="C47" s="730"/>
      <c r="D47" s="710"/>
      <c r="E47" s="332"/>
      <c r="F47" s="332"/>
      <c r="G47" s="699"/>
      <c r="H47" s="730"/>
      <c r="I47" s="723"/>
      <c r="J47" s="331"/>
      <c r="K47" s="331"/>
      <c r="L47" s="333"/>
    </row>
    <row r="48" spans="1:12" x14ac:dyDescent="0.25">
      <c r="A48" s="72">
        <v>442060</v>
      </c>
      <c r="B48" s="696" t="s">
        <v>155</v>
      </c>
      <c r="C48" s="731" t="s">
        <v>145</v>
      </c>
      <c r="D48" s="715">
        <v>410</v>
      </c>
      <c r="E48" s="25"/>
      <c r="F48" s="25"/>
      <c r="G48" s="707"/>
      <c r="H48" s="742"/>
      <c r="I48" s="680">
        <f t="shared" ref="I48" si="20">+H48*D48</f>
        <v>0</v>
      </c>
      <c r="J48" s="254">
        <f t="shared" ref="J48" si="21">+H48*E48</f>
        <v>0</v>
      </c>
      <c r="K48" s="254">
        <f t="shared" ref="K48" si="22">+H48*F48</f>
        <v>0</v>
      </c>
      <c r="L48" s="255">
        <f t="shared" ref="L48" si="23">+H48*G48</f>
        <v>0</v>
      </c>
    </row>
    <row r="49" spans="1:12" x14ac:dyDescent="0.25">
      <c r="A49" s="67">
        <v>444000</v>
      </c>
      <c r="B49" s="19" t="s">
        <v>147</v>
      </c>
      <c r="C49" s="730"/>
      <c r="D49" s="710"/>
      <c r="E49" s="332"/>
      <c r="F49" s="332"/>
      <c r="G49" s="699"/>
      <c r="H49" s="730"/>
      <c r="I49" s="723"/>
      <c r="J49" s="331"/>
      <c r="K49" s="331"/>
      <c r="L49" s="333"/>
    </row>
    <row r="50" spans="1:12" x14ac:dyDescent="0.25">
      <c r="A50" s="73">
        <v>444010</v>
      </c>
      <c r="B50" s="697" t="s">
        <v>148</v>
      </c>
      <c r="C50" s="738" t="s">
        <v>145</v>
      </c>
      <c r="D50" s="718">
        <v>105</v>
      </c>
      <c r="E50" s="27"/>
      <c r="F50" s="27"/>
      <c r="G50" s="708"/>
      <c r="H50" s="745"/>
      <c r="I50" s="680">
        <f t="shared" ref="I50" si="24">+H50*D50</f>
        <v>0</v>
      </c>
      <c r="J50" s="254">
        <f t="shared" ref="J50" si="25">+H50*E50</f>
        <v>0</v>
      </c>
      <c r="K50" s="254">
        <f t="shared" ref="K50" si="26">+H50*F50</f>
        <v>0</v>
      </c>
      <c r="L50" s="255">
        <f t="shared" ref="L50" si="27">+H50*G50</f>
        <v>0</v>
      </c>
    </row>
    <row r="51" spans="1:12" x14ac:dyDescent="0.25">
      <c r="A51" s="69" t="s">
        <v>253</v>
      </c>
      <c r="B51" s="694" t="s">
        <v>391</v>
      </c>
      <c r="C51" s="735" t="s">
        <v>390</v>
      </c>
      <c r="D51" s="715">
        <v>1</v>
      </c>
      <c r="E51" s="24"/>
      <c r="F51" s="24"/>
      <c r="G51" s="704"/>
      <c r="H51" s="742"/>
      <c r="I51" s="680">
        <f t="shared" ref="I51:I53" si="28">+H51*D51</f>
        <v>0</v>
      </c>
      <c r="J51" s="254">
        <f t="shared" ref="J51:J53" si="29">+H51*E51</f>
        <v>0</v>
      </c>
      <c r="K51" s="254">
        <f t="shared" ref="K51:K53" si="30">+H51*F51</f>
        <v>0</v>
      </c>
      <c r="L51" s="255">
        <f t="shared" ref="L51:L53" si="31">+H51*G51</f>
        <v>0</v>
      </c>
    </row>
    <row r="52" spans="1:12" x14ac:dyDescent="0.25">
      <c r="A52" s="74" t="s">
        <v>257</v>
      </c>
      <c r="B52" s="696" t="s">
        <v>431</v>
      </c>
      <c r="C52" s="735" t="s">
        <v>146</v>
      </c>
      <c r="D52" s="715">
        <v>3</v>
      </c>
      <c r="E52" s="25"/>
      <c r="F52" s="25"/>
      <c r="G52" s="707"/>
      <c r="H52" s="742"/>
      <c r="I52" s="680">
        <f t="shared" si="28"/>
        <v>0</v>
      </c>
      <c r="J52" s="254">
        <f t="shared" si="29"/>
        <v>0</v>
      </c>
      <c r="K52" s="254">
        <f t="shared" si="30"/>
        <v>0</v>
      </c>
      <c r="L52" s="255">
        <f t="shared" si="31"/>
        <v>0</v>
      </c>
    </row>
    <row r="53" spans="1:12" s="285" customFormat="1" ht="17.100000000000001" customHeight="1" thickBot="1" x14ac:dyDescent="0.3">
      <c r="A53" s="75" t="s">
        <v>259</v>
      </c>
      <c r="B53" s="698" t="s">
        <v>439</v>
      </c>
      <c r="C53" s="739" t="s">
        <v>146</v>
      </c>
      <c r="D53" s="719">
        <v>2</v>
      </c>
      <c r="E53" s="28"/>
      <c r="F53" s="28"/>
      <c r="G53" s="709">
        <v>-2</v>
      </c>
      <c r="H53" s="746"/>
      <c r="I53" s="680">
        <f t="shared" si="28"/>
        <v>0</v>
      </c>
      <c r="J53" s="254">
        <f t="shared" si="29"/>
        <v>0</v>
      </c>
      <c r="K53" s="254">
        <f t="shared" si="30"/>
        <v>0</v>
      </c>
      <c r="L53" s="255">
        <f t="shared" si="31"/>
        <v>0</v>
      </c>
    </row>
    <row r="54" spans="1:12" s="269" customFormat="1" ht="17.25" thickTop="1" thickBot="1" x14ac:dyDescent="0.3">
      <c r="A54" s="238" t="s">
        <v>382</v>
      </c>
      <c r="B54" s="239"/>
      <c r="C54" s="239"/>
      <c r="D54" s="239"/>
      <c r="E54" s="239"/>
      <c r="F54" s="239"/>
      <c r="G54" s="239"/>
      <c r="H54" s="631"/>
      <c r="I54" s="628">
        <f>SUM(I7:I53)</f>
        <v>0</v>
      </c>
      <c r="J54" s="242">
        <f t="shared" ref="J54:L54" si="32">SUM(J7:J53)</f>
        <v>0</v>
      </c>
      <c r="K54" s="242">
        <f t="shared" si="32"/>
        <v>0</v>
      </c>
      <c r="L54" s="243">
        <f t="shared" si="32"/>
        <v>0</v>
      </c>
    </row>
    <row r="55" spans="1:12" x14ac:dyDescent="0.25">
      <c r="A55" s="319"/>
      <c r="B55" s="320"/>
      <c r="C55" s="320"/>
      <c r="D55" s="320"/>
      <c r="E55" s="320"/>
      <c r="F55" s="320"/>
      <c r="G55" s="320"/>
      <c r="H55" s="320"/>
      <c r="I55" s="321"/>
    </row>
    <row r="56" spans="1:12" ht="109.15" customHeight="1" thickBot="1" x14ac:dyDescent="0.3">
      <c r="A56" s="322" t="s">
        <v>277</v>
      </c>
      <c r="B56" s="323"/>
      <c r="C56" s="323"/>
      <c r="D56" s="323"/>
      <c r="E56" s="323"/>
      <c r="F56" s="323"/>
      <c r="G56" s="323"/>
      <c r="H56" s="323"/>
      <c r="I56" s="324"/>
    </row>
    <row r="57" spans="1:12" s="325" customFormat="1" ht="16.5" thickTop="1" x14ac:dyDescent="0.25">
      <c r="D57" s="326"/>
      <c r="E57" s="326"/>
      <c r="F57" s="326"/>
      <c r="G57" s="326"/>
    </row>
    <row r="58" spans="1:12" s="325" customFormat="1" x14ac:dyDescent="0.25">
      <c r="D58" s="326"/>
      <c r="E58" s="326"/>
      <c r="F58" s="326"/>
      <c r="G58" s="326"/>
    </row>
    <row r="59" spans="1:12" x14ac:dyDescent="0.25">
      <c r="H59" s="230"/>
      <c r="I59" s="230"/>
    </row>
  </sheetData>
  <mergeCells count="9">
    <mergeCell ref="B1:L1"/>
    <mergeCell ref="A54:H54"/>
    <mergeCell ref="A56:I56"/>
    <mergeCell ref="A2:A3"/>
    <mergeCell ref="B2:B3"/>
    <mergeCell ref="D2:G2"/>
    <mergeCell ref="H2:H3"/>
    <mergeCell ref="I2:L2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headerFooter differentFirst="1">
    <oddHeader>&amp;C&amp;P/&amp;N</oddHeader>
    <firstHeader>&amp;C&amp;14Műtárgy gyalogos-kerékpáros aluljáró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Kezdőlap</vt:lpstr>
      <vt:lpstr>Ktg Összesítő</vt:lpstr>
      <vt:lpstr>1.Általános tételek</vt:lpstr>
      <vt:lpstr>2. Vasúti pálya</vt:lpstr>
      <vt:lpstr>3.Közmű</vt:lpstr>
      <vt:lpstr>3.1.Közműkiváltások</vt:lpstr>
      <vt:lpstr>4.1.Műtárgy</vt:lpstr>
      <vt:lpstr>4.2.Műtárgy peronaluljáró</vt:lpstr>
      <vt:lpstr>4.3.Műtárgy gyal és kerékp aluj</vt:lpstr>
      <vt:lpstr>6.Felsővezeték</vt:lpstr>
      <vt:lpstr>5.Biztosítóberendezés </vt:lpstr>
      <vt:lpstr>7.1.Távközlés</vt:lpstr>
      <vt:lpstr>7.2.Távközlés peronaluljáró</vt:lpstr>
      <vt:lpstr>7.3.Távköz gyal és kerékp alulj</vt:lpstr>
      <vt:lpstr>8.1.Vasúti térv_peron_világítás</vt:lpstr>
      <vt:lpstr>8.2.Térvilágítás peronaluljáró</vt:lpstr>
      <vt:lpstr>8.3.Térvil Gyal és kerékp aulj</vt:lpstr>
      <vt:lpstr>9.Magasépítmények</vt:lpstr>
      <vt:lpstr>Munka5</vt:lpstr>
      <vt:lpstr>Munka6</vt:lpstr>
      <vt:lpstr>Munka7</vt:lpstr>
      <vt:lpstr>'4.1.Műtárgy'!Nyomtatási_cím</vt:lpstr>
      <vt:lpstr>'4.2.Műtárgy peronaluljáró'!Nyomtatási_cím</vt:lpstr>
      <vt:lpstr>'4.3.Műtárgy gyal és kerékp aluj'!Nyomtatási_cím</vt:lpstr>
      <vt:lpstr>'1.Általános tételek'!Nyomtatási_terület</vt:lpstr>
      <vt:lpstr>'2. Vasúti pálya'!Nyomtatási_terület</vt:lpstr>
      <vt:lpstr>'3.1.Közműkiváltások'!Nyomtatási_terület</vt:lpstr>
      <vt:lpstr>'3.Közmű'!Nyomtatási_terület</vt:lpstr>
      <vt:lpstr>'4.1.Műtárgy'!Nyomtatási_terület</vt:lpstr>
      <vt:lpstr>'4.2.Műtárgy peronaluljáró'!Nyomtatási_terület</vt:lpstr>
      <vt:lpstr>'4.3.Műtárgy gyal és kerékp aluj'!Nyomtatási_terület</vt:lpstr>
      <vt:lpstr>'5.Biztosítóberendezés '!Nyomtatási_terület</vt:lpstr>
      <vt:lpstr>'6.Felsővezeték'!Nyomtatási_terület</vt:lpstr>
      <vt:lpstr>'7.1.Távközlés'!Nyomtatási_terület</vt:lpstr>
      <vt:lpstr>'7.2.Távközlés peronaluljáró'!Nyomtatási_terület</vt:lpstr>
      <vt:lpstr>'7.3.Távköz gyal és kerékp alulj'!Nyomtatási_terület</vt:lpstr>
      <vt:lpstr>'8.1.Vasúti térv_peron_világítás'!Nyomtatási_terület</vt:lpstr>
      <vt:lpstr>'8.2.Térvilágítás peronaluljáró'!Nyomtatási_terület</vt:lpstr>
      <vt:lpstr>'8.3.Térvil Gyal és kerékp aulj'!Nyomtatási_terület</vt:lpstr>
      <vt:lpstr>'9.Magasépítmények'!Nyomtatási_terület</vt:lpstr>
      <vt:lpstr>'Ktg Összesítő'!Nyomtatási_terület</vt:lpstr>
    </vt:vector>
  </TitlesOfParts>
  <Company>NIF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Ági</dc:creator>
  <cp:lastModifiedBy>Ernszt József</cp:lastModifiedBy>
  <cp:lastPrinted>2017-04-13T09:04:41Z</cp:lastPrinted>
  <dcterms:created xsi:type="dcterms:W3CDTF">2003-05-15T12:15:23Z</dcterms:created>
  <dcterms:modified xsi:type="dcterms:W3CDTF">2017-05-19T07:37:56Z</dcterms:modified>
</cp:coreProperties>
</file>