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zsasp\Documents\ENERGETIKA\2017\Eng_megtak_eredm_beruh_2017\CdJJ_fűtéskorszerűsítés\Kivitelezés\1109_ktsgvetések\"/>
    </mc:Choice>
  </mc:AlternateContent>
  <bookViews>
    <workbookView xWindow="0" yWindow="45" windowWidth="19155" windowHeight="11820"/>
  </bookViews>
  <sheets>
    <sheet name="FOOSSZ" sheetId="2" r:id="rId1"/>
    <sheet name="KVS" sheetId="1" r:id="rId2"/>
  </sheets>
  <calcPr calcId="162913"/>
</workbook>
</file>

<file path=xl/calcChain.xml><?xml version="1.0" encoding="utf-8"?>
<calcChain xmlns="http://schemas.openxmlformats.org/spreadsheetml/2006/main">
  <c r="J2796" i="1" l="1"/>
  <c r="D2794" i="1"/>
  <c r="H2794" i="1" s="1"/>
  <c r="D2786" i="1"/>
  <c r="D2778" i="1"/>
  <c r="D2770" i="1"/>
  <c r="D2762" i="1"/>
  <c r="D2755" i="1"/>
  <c r="D2748" i="1"/>
  <c r="D2741" i="1"/>
  <c r="D2734" i="1"/>
  <c r="D2727" i="1"/>
  <c r="D2720" i="1"/>
  <c r="D2710" i="1"/>
  <c r="D2700" i="1"/>
  <c r="D2690" i="1"/>
  <c r="D2680" i="1"/>
  <c r="D2670" i="1"/>
  <c r="D2661" i="1"/>
  <c r="D2652" i="1"/>
  <c r="D2643" i="1"/>
  <c r="D2634" i="1"/>
  <c r="D2626" i="1"/>
  <c r="D2616" i="1"/>
  <c r="D2606" i="1"/>
  <c r="D2596" i="1"/>
  <c r="D2586" i="1"/>
  <c r="D2575" i="1"/>
  <c r="D2564" i="1"/>
  <c r="D2553" i="1"/>
  <c r="D2542" i="1"/>
  <c r="D2531" i="1"/>
  <c r="D2520" i="1"/>
  <c r="D2509" i="1"/>
  <c r="D2498" i="1"/>
  <c r="D2487" i="1"/>
  <c r="D2476" i="1"/>
  <c r="D2465" i="1"/>
  <c r="D2454" i="1"/>
  <c r="D2443" i="1"/>
  <c r="D2432" i="1"/>
  <c r="D2421" i="1"/>
  <c r="D2410" i="1"/>
  <c r="D2403" i="1"/>
  <c r="D2397" i="1"/>
  <c r="D2384" i="1"/>
  <c r="D2371" i="1"/>
  <c r="D2358" i="1"/>
  <c r="D2345" i="1"/>
  <c r="D2332" i="1"/>
  <c r="H2319" i="1"/>
  <c r="D2319" i="1"/>
  <c r="I2320" i="1" s="1"/>
  <c r="J2314" i="1"/>
  <c r="D2312" i="1"/>
  <c r="I2313" i="1" s="1"/>
  <c r="J2306" i="1"/>
  <c r="H2304" i="1"/>
  <c r="D2304" i="1"/>
  <c r="I2305" i="1" s="1"/>
  <c r="D2294" i="1"/>
  <c r="H2286" i="1"/>
  <c r="D2286" i="1"/>
  <c r="I2287" i="1" s="1"/>
  <c r="J2281" i="1"/>
  <c r="D2279" i="1"/>
  <c r="I2280" i="1" s="1"/>
  <c r="J2273" i="1"/>
  <c r="H2271" i="1"/>
  <c r="D2271" i="1"/>
  <c r="I2272" i="1" s="1"/>
  <c r="D2261" i="1"/>
  <c r="H2251" i="1"/>
  <c r="D2251" i="1"/>
  <c r="I2252" i="1" s="1"/>
  <c r="J2244" i="1"/>
  <c r="D2242" i="1"/>
  <c r="I2243" i="1" s="1"/>
  <c r="J2235" i="1"/>
  <c r="H2233" i="1"/>
  <c r="D2233" i="1"/>
  <c r="I2234" i="1" s="1"/>
  <c r="D2221" i="1"/>
  <c r="H2215" i="1"/>
  <c r="D2215" i="1"/>
  <c r="I2216" i="1" s="1"/>
  <c r="J2211" i="1"/>
  <c r="D2209" i="1"/>
  <c r="I2210" i="1" s="1"/>
  <c r="J2205" i="1"/>
  <c r="H2203" i="1"/>
  <c r="D2203" i="1"/>
  <c r="I2204" i="1" s="1"/>
  <c r="D2197" i="1"/>
  <c r="H2187" i="1"/>
  <c r="D2187" i="1"/>
  <c r="I2188" i="1" s="1"/>
  <c r="J2180" i="1"/>
  <c r="D2178" i="1"/>
  <c r="I2179" i="1" s="1"/>
  <c r="J2171" i="1"/>
  <c r="H2169" i="1"/>
  <c r="D2169" i="1"/>
  <c r="I2170" i="1" s="1"/>
  <c r="D2160" i="1"/>
  <c r="H2151" i="1"/>
  <c r="D2151" i="1"/>
  <c r="I2152" i="1" s="1"/>
  <c r="J2145" i="1"/>
  <c r="D2143" i="1"/>
  <c r="I2144" i="1" s="1"/>
  <c r="H2136" i="1"/>
  <c r="D2136" i="1"/>
  <c r="I2137" i="1" s="1"/>
  <c r="D2127" i="1"/>
  <c r="D2116" i="1"/>
  <c r="I2117" i="1" s="1"/>
  <c r="J2108" i="1"/>
  <c r="D2106" i="1"/>
  <c r="I2107" i="1" s="1"/>
  <c r="H2096" i="1"/>
  <c r="D2096" i="1"/>
  <c r="I2097" i="1" s="1"/>
  <c r="D2082" i="1"/>
  <c r="J2070" i="1"/>
  <c r="D2068" i="1"/>
  <c r="I2069" i="1" s="1"/>
  <c r="J2057" i="1"/>
  <c r="H2055" i="1"/>
  <c r="D2055" i="1"/>
  <c r="I2056" i="1" s="1"/>
  <c r="H2042" i="1"/>
  <c r="D2042" i="1"/>
  <c r="I2043" i="1" s="1"/>
  <c r="D2031" i="1"/>
  <c r="D2020" i="1"/>
  <c r="D2012" i="1"/>
  <c r="D2003" i="1"/>
  <c r="D1994" i="1"/>
  <c r="D1985" i="1"/>
  <c r="D1976" i="1"/>
  <c r="D1966" i="1"/>
  <c r="D1954" i="1"/>
  <c r="D1942" i="1"/>
  <c r="D1931" i="1"/>
  <c r="D1920" i="1"/>
  <c r="D1909" i="1"/>
  <c r="D1897" i="1"/>
  <c r="D1885" i="1"/>
  <c r="D1873" i="1"/>
  <c r="D1861" i="1"/>
  <c r="J1848" i="1"/>
  <c r="D1846" i="1"/>
  <c r="I1847" i="1" s="1"/>
  <c r="J1840" i="1"/>
  <c r="D1838" i="1"/>
  <c r="I1839" i="1" s="1"/>
  <c r="J1832" i="1"/>
  <c r="D1830" i="1"/>
  <c r="I1831" i="1" s="1"/>
  <c r="J1824" i="1"/>
  <c r="D1822" i="1"/>
  <c r="I1823" i="1" s="1"/>
  <c r="J1816" i="1"/>
  <c r="D1814" i="1"/>
  <c r="I1815" i="1" s="1"/>
  <c r="J1808" i="1"/>
  <c r="D1806" i="1"/>
  <c r="I1807" i="1" s="1"/>
  <c r="J1801" i="1"/>
  <c r="D1799" i="1"/>
  <c r="I1800" i="1" s="1"/>
  <c r="J1794" i="1"/>
  <c r="D1792" i="1"/>
  <c r="I1793" i="1" s="1"/>
  <c r="J1787" i="1"/>
  <c r="D1785" i="1"/>
  <c r="I1786" i="1" s="1"/>
  <c r="J1780" i="1"/>
  <c r="D1778" i="1"/>
  <c r="I1779" i="1" s="1"/>
  <c r="J1773" i="1"/>
  <c r="D1771" i="1"/>
  <c r="I1772" i="1" s="1"/>
  <c r="J1764" i="1"/>
  <c r="D1762" i="1"/>
  <c r="I1763" i="1" s="1"/>
  <c r="J1755" i="1"/>
  <c r="D1753" i="1"/>
  <c r="I1754" i="1" s="1"/>
  <c r="J1746" i="1"/>
  <c r="D1744" i="1"/>
  <c r="I1745" i="1" s="1"/>
  <c r="J1738" i="1"/>
  <c r="D1736" i="1"/>
  <c r="I1737" i="1" s="1"/>
  <c r="J1725" i="1"/>
  <c r="D1723" i="1"/>
  <c r="I1724" i="1" s="1"/>
  <c r="J1716" i="1"/>
  <c r="D1714" i="1"/>
  <c r="I1715" i="1" s="1"/>
  <c r="J1706" i="1"/>
  <c r="D1704" i="1"/>
  <c r="I1705" i="1" s="1"/>
  <c r="J1696" i="1"/>
  <c r="D1694" i="1"/>
  <c r="I1695" i="1" s="1"/>
  <c r="J1686" i="1"/>
  <c r="D1684" i="1"/>
  <c r="I1685" i="1" s="1"/>
  <c r="J1677" i="1"/>
  <c r="D1675" i="1"/>
  <c r="I1676" i="1" s="1"/>
  <c r="J1664" i="1"/>
  <c r="D1662" i="1"/>
  <c r="I1663" i="1" s="1"/>
  <c r="J1656" i="1"/>
  <c r="D1654" i="1"/>
  <c r="I1655" i="1" s="1"/>
  <c r="J1650" i="1"/>
  <c r="D1648" i="1"/>
  <c r="I1649" i="1" s="1"/>
  <c r="J1643" i="1"/>
  <c r="D1641" i="1"/>
  <c r="I1642" i="1" s="1"/>
  <c r="J1634" i="1"/>
  <c r="D1632" i="1"/>
  <c r="I1633" i="1" s="1"/>
  <c r="J1623" i="1"/>
  <c r="D1621" i="1"/>
  <c r="I1622" i="1" s="1"/>
  <c r="J1612" i="1"/>
  <c r="D1610" i="1"/>
  <c r="I1611" i="1" s="1"/>
  <c r="J1601" i="1"/>
  <c r="J1851" i="1" s="1"/>
  <c r="D1599" i="1"/>
  <c r="I1600" i="1" s="1"/>
  <c r="I1851" i="1" s="1"/>
  <c r="D26" i="2" s="1"/>
  <c r="J1587" i="1"/>
  <c r="I1586" i="1"/>
  <c r="H1585" i="1"/>
  <c r="D1585" i="1"/>
  <c r="J1579" i="1"/>
  <c r="I1578" i="1"/>
  <c r="H1577" i="1"/>
  <c r="D1577" i="1"/>
  <c r="J1571" i="1"/>
  <c r="I1570" i="1"/>
  <c r="H1569" i="1"/>
  <c r="D1569" i="1"/>
  <c r="J1563" i="1"/>
  <c r="I1562" i="1"/>
  <c r="H1561" i="1"/>
  <c r="D1561" i="1"/>
  <c r="J1555" i="1"/>
  <c r="I1554" i="1"/>
  <c r="H1553" i="1"/>
  <c r="D1553" i="1"/>
  <c r="J1548" i="1"/>
  <c r="I1547" i="1"/>
  <c r="H1546" i="1"/>
  <c r="D1546" i="1"/>
  <c r="J1541" i="1"/>
  <c r="I1540" i="1"/>
  <c r="H1539" i="1"/>
  <c r="D1539" i="1"/>
  <c r="J1534" i="1"/>
  <c r="I1533" i="1"/>
  <c r="H1532" i="1"/>
  <c r="D1532" i="1"/>
  <c r="J1527" i="1"/>
  <c r="I1526" i="1"/>
  <c r="H1525" i="1"/>
  <c r="D1525" i="1"/>
  <c r="J1520" i="1"/>
  <c r="I1519" i="1"/>
  <c r="H1518" i="1"/>
  <c r="D1518" i="1"/>
  <c r="J1511" i="1"/>
  <c r="I1510" i="1"/>
  <c r="H1509" i="1"/>
  <c r="D1509" i="1"/>
  <c r="J1501" i="1"/>
  <c r="I1500" i="1"/>
  <c r="H1499" i="1"/>
  <c r="D1499" i="1"/>
  <c r="J1492" i="1"/>
  <c r="I1491" i="1"/>
  <c r="H1490" i="1"/>
  <c r="D1490" i="1"/>
  <c r="J1484" i="1"/>
  <c r="I1483" i="1"/>
  <c r="H1482" i="1"/>
  <c r="D1482" i="1"/>
  <c r="J1476" i="1"/>
  <c r="I1475" i="1"/>
  <c r="H1474" i="1"/>
  <c r="D1474" i="1"/>
  <c r="J1467" i="1"/>
  <c r="I1466" i="1"/>
  <c r="H1465" i="1"/>
  <c r="D1465" i="1"/>
  <c r="J1459" i="1"/>
  <c r="I1458" i="1"/>
  <c r="H1457" i="1"/>
  <c r="D1457" i="1"/>
  <c r="J1449" i="1"/>
  <c r="I1448" i="1"/>
  <c r="H1447" i="1"/>
  <c r="D1447" i="1"/>
  <c r="J1439" i="1"/>
  <c r="I1438" i="1"/>
  <c r="H1437" i="1"/>
  <c r="D1437" i="1"/>
  <c r="J1429" i="1"/>
  <c r="I1428" i="1"/>
  <c r="H1427" i="1"/>
  <c r="D1427" i="1"/>
  <c r="J1417" i="1"/>
  <c r="I1416" i="1"/>
  <c r="H1415" i="1"/>
  <c r="D1415" i="1"/>
  <c r="J1405" i="1"/>
  <c r="I1404" i="1"/>
  <c r="H1403" i="1"/>
  <c r="D1403" i="1"/>
  <c r="J1393" i="1"/>
  <c r="I1392" i="1"/>
  <c r="H1391" i="1"/>
  <c r="D1391" i="1"/>
  <c r="J1382" i="1"/>
  <c r="I1381" i="1"/>
  <c r="H1380" i="1"/>
  <c r="D1380" i="1"/>
  <c r="J1370" i="1"/>
  <c r="I1369" i="1"/>
  <c r="H1368" i="1"/>
  <c r="D1368" i="1"/>
  <c r="J1358" i="1"/>
  <c r="I1357" i="1"/>
  <c r="H1356" i="1"/>
  <c r="D1356" i="1"/>
  <c r="J1346" i="1"/>
  <c r="I1345" i="1"/>
  <c r="H1344" i="1"/>
  <c r="D1344" i="1"/>
  <c r="J1334" i="1"/>
  <c r="I1333" i="1"/>
  <c r="H1332" i="1"/>
  <c r="D1332" i="1"/>
  <c r="J1322" i="1"/>
  <c r="I1321" i="1"/>
  <c r="H1320" i="1"/>
  <c r="D1320" i="1"/>
  <c r="J1310" i="1"/>
  <c r="I1309" i="1"/>
  <c r="H1308" i="1"/>
  <c r="D1308" i="1"/>
  <c r="J1298" i="1"/>
  <c r="I1297" i="1"/>
  <c r="H1296" i="1"/>
  <c r="D1296" i="1"/>
  <c r="J1286" i="1"/>
  <c r="I1285" i="1"/>
  <c r="H1284" i="1"/>
  <c r="D1284" i="1"/>
  <c r="J1274" i="1"/>
  <c r="I1273" i="1"/>
  <c r="H1272" i="1"/>
  <c r="D1272" i="1"/>
  <c r="J1262" i="1"/>
  <c r="I1261" i="1"/>
  <c r="H1260" i="1"/>
  <c r="D1260" i="1"/>
  <c r="J1250" i="1"/>
  <c r="I1249" i="1"/>
  <c r="H1248" i="1"/>
  <c r="D1248" i="1"/>
  <c r="J1238" i="1"/>
  <c r="I1237" i="1"/>
  <c r="H1236" i="1"/>
  <c r="D1236" i="1"/>
  <c r="J1225" i="1"/>
  <c r="I1224" i="1"/>
  <c r="H1223" i="1"/>
  <c r="D1223" i="1"/>
  <c r="J1212" i="1"/>
  <c r="I1211" i="1"/>
  <c r="H1210" i="1"/>
  <c r="D1210" i="1"/>
  <c r="J1202" i="1"/>
  <c r="I1201" i="1"/>
  <c r="H1200" i="1"/>
  <c r="D1200" i="1"/>
  <c r="J1193" i="1"/>
  <c r="I1192" i="1"/>
  <c r="H1191" i="1"/>
  <c r="D1191" i="1"/>
  <c r="J1187" i="1"/>
  <c r="I1186" i="1"/>
  <c r="H1185" i="1"/>
  <c r="D1185" i="1"/>
  <c r="J1179" i="1"/>
  <c r="I1178" i="1"/>
  <c r="H1177" i="1"/>
  <c r="D1177" i="1"/>
  <c r="J1169" i="1"/>
  <c r="I1168" i="1"/>
  <c r="H1167" i="1"/>
  <c r="D1167" i="1"/>
  <c r="J1157" i="1"/>
  <c r="I1156" i="1"/>
  <c r="H1155" i="1"/>
  <c r="D1155" i="1"/>
  <c r="J1149" i="1"/>
  <c r="I1148" i="1"/>
  <c r="H1147" i="1"/>
  <c r="D1147" i="1"/>
  <c r="J1143" i="1"/>
  <c r="I1142" i="1"/>
  <c r="H1141" i="1"/>
  <c r="D1141" i="1"/>
  <c r="J1137" i="1"/>
  <c r="I1136" i="1"/>
  <c r="H1135" i="1"/>
  <c r="D1135" i="1"/>
  <c r="J1127" i="1"/>
  <c r="I1126" i="1"/>
  <c r="H1125" i="1"/>
  <c r="D1125" i="1"/>
  <c r="J1118" i="1"/>
  <c r="I1117" i="1"/>
  <c r="H1116" i="1"/>
  <c r="D1116" i="1"/>
  <c r="J1109" i="1"/>
  <c r="I1108" i="1"/>
  <c r="H1107" i="1"/>
  <c r="D1107" i="1"/>
  <c r="J1100" i="1"/>
  <c r="I1099" i="1"/>
  <c r="H1098" i="1"/>
  <c r="D1098" i="1"/>
  <c r="J1091" i="1"/>
  <c r="I1090" i="1"/>
  <c r="H1089" i="1"/>
  <c r="D1089" i="1"/>
  <c r="J1083" i="1"/>
  <c r="I1082" i="1"/>
  <c r="H1081" i="1"/>
  <c r="D1081" i="1"/>
  <c r="J1076" i="1"/>
  <c r="I1075" i="1"/>
  <c r="H1074" i="1"/>
  <c r="D1074" i="1"/>
  <c r="J1067" i="1"/>
  <c r="I1066" i="1"/>
  <c r="H1065" i="1"/>
  <c r="D1065" i="1"/>
  <c r="J1056" i="1"/>
  <c r="I1055" i="1"/>
  <c r="H1054" i="1"/>
  <c r="D1054" i="1"/>
  <c r="J1046" i="1"/>
  <c r="I1045" i="1"/>
  <c r="H1044" i="1"/>
  <c r="D1044" i="1"/>
  <c r="J1036" i="1"/>
  <c r="I1035" i="1"/>
  <c r="H1034" i="1"/>
  <c r="D1034" i="1"/>
  <c r="J1023" i="1"/>
  <c r="I1022" i="1"/>
  <c r="H1021" i="1"/>
  <c r="D1021" i="1"/>
  <c r="J1010" i="1"/>
  <c r="I1009" i="1"/>
  <c r="H1008" i="1"/>
  <c r="D1008" i="1"/>
  <c r="J999" i="1"/>
  <c r="I998" i="1"/>
  <c r="H997" i="1"/>
  <c r="D997" i="1"/>
  <c r="J988" i="1"/>
  <c r="I987" i="1"/>
  <c r="H986" i="1"/>
  <c r="D986" i="1"/>
  <c r="J980" i="1"/>
  <c r="I979" i="1"/>
  <c r="H978" i="1"/>
  <c r="D978" i="1"/>
  <c r="J971" i="1"/>
  <c r="I970" i="1"/>
  <c r="H969" i="1"/>
  <c r="D969" i="1"/>
  <c r="J962" i="1"/>
  <c r="I961" i="1"/>
  <c r="H960" i="1"/>
  <c r="D960" i="1"/>
  <c r="J953" i="1"/>
  <c r="I952" i="1"/>
  <c r="H951" i="1"/>
  <c r="D951" i="1"/>
  <c r="J943" i="1"/>
  <c r="I942" i="1"/>
  <c r="H941" i="1"/>
  <c r="D941" i="1"/>
  <c r="J932" i="1"/>
  <c r="I931" i="1"/>
  <c r="H930" i="1"/>
  <c r="D930" i="1"/>
  <c r="J921" i="1"/>
  <c r="I920" i="1"/>
  <c r="H919" i="1"/>
  <c r="D919" i="1"/>
  <c r="J909" i="1"/>
  <c r="I908" i="1"/>
  <c r="H907" i="1"/>
  <c r="D907" i="1"/>
  <c r="J897" i="1"/>
  <c r="I896" i="1"/>
  <c r="H895" i="1"/>
  <c r="D895" i="1"/>
  <c r="J885" i="1"/>
  <c r="I884" i="1"/>
  <c r="H883" i="1"/>
  <c r="D883" i="1"/>
  <c r="J873" i="1"/>
  <c r="J1590" i="1" s="1"/>
  <c r="I872" i="1"/>
  <c r="I1590" i="1" s="1"/>
  <c r="H871" i="1"/>
  <c r="H1590" i="1" s="1"/>
  <c r="C25" i="2" s="1"/>
  <c r="D871" i="1"/>
  <c r="D856" i="1"/>
  <c r="J858" i="1" s="1"/>
  <c r="I849" i="1"/>
  <c r="H848" i="1"/>
  <c r="D848" i="1"/>
  <c r="J850" i="1" s="1"/>
  <c r="I841" i="1"/>
  <c r="H840" i="1"/>
  <c r="D840" i="1"/>
  <c r="J842" i="1" s="1"/>
  <c r="D832" i="1"/>
  <c r="D824" i="1"/>
  <c r="J826" i="1" s="1"/>
  <c r="I817" i="1"/>
  <c r="H816" i="1"/>
  <c r="D816" i="1"/>
  <c r="J818" i="1" s="1"/>
  <c r="I810" i="1"/>
  <c r="H809" i="1"/>
  <c r="D809" i="1"/>
  <c r="J811" i="1" s="1"/>
  <c r="D802" i="1"/>
  <c r="D795" i="1"/>
  <c r="J797" i="1" s="1"/>
  <c r="I789" i="1"/>
  <c r="H788" i="1"/>
  <c r="D788" i="1"/>
  <c r="J790" i="1" s="1"/>
  <c r="I782" i="1"/>
  <c r="H781" i="1"/>
  <c r="D781" i="1"/>
  <c r="J783" i="1" s="1"/>
  <c r="D772" i="1"/>
  <c r="D763" i="1"/>
  <c r="J765" i="1" s="1"/>
  <c r="I755" i="1"/>
  <c r="H754" i="1"/>
  <c r="D754" i="1"/>
  <c r="J756" i="1" s="1"/>
  <c r="I747" i="1"/>
  <c r="H746" i="1"/>
  <c r="D746" i="1"/>
  <c r="J748" i="1" s="1"/>
  <c r="D737" i="1"/>
  <c r="D724" i="1"/>
  <c r="J726" i="1" s="1"/>
  <c r="I712" i="1"/>
  <c r="H711" i="1"/>
  <c r="D711" i="1"/>
  <c r="J713" i="1" s="1"/>
  <c r="I700" i="1"/>
  <c r="H699" i="1"/>
  <c r="D699" i="1"/>
  <c r="J701" i="1" s="1"/>
  <c r="D686" i="1"/>
  <c r="D672" i="1"/>
  <c r="D659" i="1"/>
  <c r="D645" i="1"/>
  <c r="D637" i="1"/>
  <c r="D626" i="1"/>
  <c r="D618" i="1"/>
  <c r="D605" i="1"/>
  <c r="D597" i="1"/>
  <c r="D589" i="1"/>
  <c r="D580" i="1"/>
  <c r="D571" i="1"/>
  <c r="D562" i="1"/>
  <c r="D556" i="1"/>
  <c r="D549" i="1"/>
  <c r="D538" i="1"/>
  <c r="D526" i="1"/>
  <c r="D516" i="1"/>
  <c r="D506" i="1"/>
  <c r="D496" i="1"/>
  <c r="H485" i="1"/>
  <c r="D485" i="1"/>
  <c r="H474" i="1"/>
  <c r="D474" i="1"/>
  <c r="H463" i="1"/>
  <c r="D463" i="1"/>
  <c r="H452" i="1"/>
  <c r="D452" i="1"/>
  <c r="H441" i="1"/>
  <c r="D441" i="1"/>
  <c r="H430" i="1"/>
  <c r="D430" i="1"/>
  <c r="H419" i="1"/>
  <c r="D419" i="1"/>
  <c r="D405" i="1"/>
  <c r="J407" i="1" s="1"/>
  <c r="D398" i="1"/>
  <c r="D391" i="1"/>
  <c r="J393" i="1" s="1"/>
  <c r="D385" i="1"/>
  <c r="D379" i="1"/>
  <c r="J381" i="1" s="1"/>
  <c r="D373" i="1"/>
  <c r="D365" i="1"/>
  <c r="J367" i="1" s="1"/>
  <c r="D359" i="1"/>
  <c r="D353" i="1"/>
  <c r="J355" i="1" s="1"/>
  <c r="D347" i="1"/>
  <c r="D340" i="1"/>
  <c r="J342" i="1" s="1"/>
  <c r="D334" i="1"/>
  <c r="D328" i="1"/>
  <c r="J330" i="1" s="1"/>
  <c r="D321" i="1"/>
  <c r="D314" i="1"/>
  <c r="J316" i="1" s="1"/>
  <c r="D307" i="1"/>
  <c r="J299" i="1"/>
  <c r="I298" i="1"/>
  <c r="D297" i="1"/>
  <c r="H297" i="1" s="1"/>
  <c r="J292" i="1"/>
  <c r="I291" i="1"/>
  <c r="D290" i="1"/>
  <c r="H290" i="1" s="1"/>
  <c r="J286" i="1"/>
  <c r="I285" i="1"/>
  <c r="D284" i="1"/>
  <c r="H284" i="1" s="1"/>
  <c r="J280" i="1"/>
  <c r="I279" i="1"/>
  <c r="D278" i="1"/>
  <c r="H278" i="1" s="1"/>
  <c r="J272" i="1"/>
  <c r="I271" i="1"/>
  <c r="D270" i="1"/>
  <c r="H270" i="1" s="1"/>
  <c r="J266" i="1"/>
  <c r="I265" i="1"/>
  <c r="D264" i="1"/>
  <c r="H264" i="1" s="1"/>
  <c r="J260" i="1"/>
  <c r="I259" i="1"/>
  <c r="D258" i="1"/>
  <c r="H258" i="1" s="1"/>
  <c r="J254" i="1"/>
  <c r="I253" i="1"/>
  <c r="D252" i="1"/>
  <c r="H252" i="1" s="1"/>
  <c r="J247" i="1"/>
  <c r="I246" i="1"/>
  <c r="D245" i="1"/>
  <c r="H245" i="1" s="1"/>
  <c r="J241" i="1"/>
  <c r="I240" i="1"/>
  <c r="D239" i="1"/>
  <c r="H239" i="1" s="1"/>
  <c r="J235" i="1"/>
  <c r="I234" i="1"/>
  <c r="D233" i="1"/>
  <c r="H233" i="1" s="1"/>
  <c r="J228" i="1"/>
  <c r="I227" i="1"/>
  <c r="D226" i="1"/>
  <c r="H226" i="1" s="1"/>
  <c r="J221" i="1"/>
  <c r="I220" i="1"/>
  <c r="D219" i="1"/>
  <c r="H219" i="1" s="1"/>
  <c r="J214" i="1"/>
  <c r="I213" i="1"/>
  <c r="D212" i="1"/>
  <c r="H212" i="1" s="1"/>
  <c r="J207" i="1"/>
  <c r="J302" i="1" s="1"/>
  <c r="I206" i="1"/>
  <c r="D205" i="1"/>
  <c r="H205" i="1" s="1"/>
  <c r="J197" i="1"/>
  <c r="I196" i="1"/>
  <c r="H195" i="1"/>
  <c r="D195" i="1"/>
  <c r="J190" i="1"/>
  <c r="I189" i="1"/>
  <c r="H188" i="1"/>
  <c r="D188" i="1"/>
  <c r="J184" i="1"/>
  <c r="I183" i="1"/>
  <c r="H182" i="1"/>
  <c r="D182" i="1"/>
  <c r="J177" i="1"/>
  <c r="I176" i="1"/>
  <c r="H175" i="1"/>
  <c r="D175" i="1"/>
  <c r="J170" i="1"/>
  <c r="I169" i="1"/>
  <c r="H168" i="1"/>
  <c r="D168" i="1"/>
  <c r="J164" i="1"/>
  <c r="I163" i="1"/>
  <c r="H162" i="1"/>
  <c r="D162" i="1"/>
  <c r="J157" i="1"/>
  <c r="I156" i="1"/>
  <c r="H155" i="1"/>
  <c r="D155" i="1"/>
  <c r="J151" i="1"/>
  <c r="I150" i="1"/>
  <c r="H149" i="1"/>
  <c r="D149" i="1"/>
  <c r="J145" i="1"/>
  <c r="I144" i="1"/>
  <c r="H143" i="1"/>
  <c r="D143" i="1"/>
  <c r="J139" i="1"/>
  <c r="I138" i="1"/>
  <c r="H137" i="1"/>
  <c r="D137" i="1"/>
  <c r="J133" i="1"/>
  <c r="I132" i="1"/>
  <c r="H131" i="1"/>
  <c r="D131" i="1"/>
  <c r="J127" i="1"/>
  <c r="I126" i="1"/>
  <c r="H125" i="1"/>
  <c r="D125" i="1"/>
  <c r="J120" i="1"/>
  <c r="I119" i="1"/>
  <c r="H118" i="1"/>
  <c r="D118" i="1"/>
  <c r="J114" i="1"/>
  <c r="I113" i="1"/>
  <c r="H112" i="1"/>
  <c r="D112" i="1"/>
  <c r="J107" i="1"/>
  <c r="I106" i="1"/>
  <c r="H105" i="1"/>
  <c r="D105" i="1"/>
  <c r="J101" i="1"/>
  <c r="I100" i="1"/>
  <c r="H99" i="1"/>
  <c r="D99" i="1"/>
  <c r="J94" i="1"/>
  <c r="I93" i="1"/>
  <c r="H92" i="1"/>
  <c r="D92" i="1"/>
  <c r="J88" i="1"/>
  <c r="I87" i="1"/>
  <c r="H86" i="1"/>
  <c r="D86" i="1"/>
  <c r="J82" i="1"/>
  <c r="I81" i="1"/>
  <c r="H80" i="1"/>
  <c r="D80" i="1"/>
  <c r="J76" i="1"/>
  <c r="I75" i="1"/>
  <c r="H74" i="1"/>
  <c r="D74" i="1"/>
  <c r="J70" i="1"/>
  <c r="I69" i="1"/>
  <c r="H68" i="1"/>
  <c r="D68" i="1"/>
  <c r="J64" i="1"/>
  <c r="I63" i="1"/>
  <c r="H62" i="1"/>
  <c r="D62" i="1"/>
  <c r="J58" i="1"/>
  <c r="I57" i="1"/>
  <c r="H56" i="1"/>
  <c r="D56" i="1"/>
  <c r="J52" i="1"/>
  <c r="I51" i="1"/>
  <c r="H50" i="1"/>
  <c r="D50" i="1"/>
  <c r="J45" i="1"/>
  <c r="I44" i="1"/>
  <c r="H43" i="1"/>
  <c r="D43" i="1"/>
  <c r="J38" i="1"/>
  <c r="I37" i="1"/>
  <c r="H36" i="1"/>
  <c r="D36" i="1"/>
  <c r="J31" i="1"/>
  <c r="I30" i="1"/>
  <c r="H29" i="1"/>
  <c r="D29" i="1"/>
  <c r="J22" i="1"/>
  <c r="I21" i="1"/>
  <c r="H20" i="1"/>
  <c r="D20" i="1"/>
  <c r="J15" i="1"/>
  <c r="J200" i="1" s="1"/>
  <c r="I14" i="1"/>
  <c r="I200" i="1" s="1"/>
  <c r="H13" i="1"/>
  <c r="H200" i="1" s="1"/>
  <c r="D13" i="1"/>
  <c r="C21" i="2" l="1"/>
  <c r="I302" i="1"/>
  <c r="D22" i="2" s="1"/>
  <c r="J432" i="1"/>
  <c r="I431" i="1"/>
  <c r="J454" i="1"/>
  <c r="I453" i="1"/>
  <c r="J476" i="1"/>
  <c r="I475" i="1"/>
  <c r="J498" i="1"/>
  <c r="I497" i="1"/>
  <c r="H496" i="1"/>
  <c r="H861" i="1" s="1"/>
  <c r="C24" i="2" s="1"/>
  <c r="J540" i="1"/>
  <c r="I539" i="1"/>
  <c r="H538" i="1"/>
  <c r="J573" i="1"/>
  <c r="I572" i="1"/>
  <c r="H571" i="1"/>
  <c r="J607" i="1"/>
  <c r="I606" i="1"/>
  <c r="H605" i="1"/>
  <c r="J647" i="1"/>
  <c r="I646" i="1"/>
  <c r="H645" i="1"/>
  <c r="I308" i="1"/>
  <c r="H307" i="1"/>
  <c r="I322" i="1"/>
  <c r="H321" i="1"/>
  <c r="I335" i="1"/>
  <c r="H334" i="1"/>
  <c r="I348" i="1"/>
  <c r="H347" i="1"/>
  <c r="I360" i="1"/>
  <c r="H359" i="1"/>
  <c r="I374" i="1"/>
  <c r="H373" i="1"/>
  <c r="I386" i="1"/>
  <c r="H385" i="1"/>
  <c r="I399" i="1"/>
  <c r="H398" i="1"/>
  <c r="J508" i="1"/>
  <c r="H506" i="1"/>
  <c r="I507" i="1"/>
  <c r="J551" i="1"/>
  <c r="H549" i="1"/>
  <c r="I550" i="1"/>
  <c r="J582" i="1"/>
  <c r="H580" i="1"/>
  <c r="I581" i="1"/>
  <c r="J620" i="1"/>
  <c r="H618" i="1"/>
  <c r="I619" i="1"/>
  <c r="J661" i="1"/>
  <c r="H659" i="1"/>
  <c r="I660" i="1"/>
  <c r="J309" i="1"/>
  <c r="J323" i="1"/>
  <c r="J336" i="1"/>
  <c r="J349" i="1"/>
  <c r="J361" i="1"/>
  <c r="J375" i="1"/>
  <c r="J387" i="1"/>
  <c r="J400" i="1"/>
  <c r="J421" i="1"/>
  <c r="I420" i="1"/>
  <c r="J443" i="1"/>
  <c r="I442" i="1"/>
  <c r="J465" i="1"/>
  <c r="I464" i="1"/>
  <c r="J487" i="1"/>
  <c r="I486" i="1"/>
  <c r="J518" i="1"/>
  <c r="I517" i="1"/>
  <c r="H516" i="1"/>
  <c r="J558" i="1"/>
  <c r="I557" i="1"/>
  <c r="H556" i="1"/>
  <c r="J591" i="1"/>
  <c r="I590" i="1"/>
  <c r="H589" i="1"/>
  <c r="J628" i="1"/>
  <c r="I627" i="1"/>
  <c r="H626" i="1"/>
  <c r="J674" i="1"/>
  <c r="I673" i="1"/>
  <c r="H672" i="1"/>
  <c r="D25" i="2"/>
  <c r="D21" i="2"/>
  <c r="H302" i="1"/>
  <c r="C22" i="2" s="1"/>
  <c r="I315" i="1"/>
  <c r="H314" i="1"/>
  <c r="I329" i="1"/>
  <c r="H328" i="1"/>
  <c r="I341" i="1"/>
  <c r="H340" i="1"/>
  <c r="I354" i="1"/>
  <c r="H353" i="1"/>
  <c r="I366" i="1"/>
  <c r="H365" i="1"/>
  <c r="I380" i="1"/>
  <c r="H379" i="1"/>
  <c r="I392" i="1"/>
  <c r="H391" i="1"/>
  <c r="I406" i="1"/>
  <c r="H405" i="1"/>
  <c r="J528" i="1"/>
  <c r="H526" i="1"/>
  <c r="I527" i="1"/>
  <c r="J564" i="1"/>
  <c r="H562" i="1"/>
  <c r="I563" i="1"/>
  <c r="J599" i="1"/>
  <c r="H597" i="1"/>
  <c r="I598" i="1"/>
  <c r="J639" i="1"/>
  <c r="H637" i="1"/>
  <c r="I638" i="1"/>
  <c r="J688" i="1"/>
  <c r="I687" i="1"/>
  <c r="H686" i="1"/>
  <c r="J739" i="1"/>
  <c r="I738" i="1"/>
  <c r="H737" i="1"/>
  <c r="J774" i="1"/>
  <c r="H772" i="1"/>
  <c r="I773" i="1"/>
  <c r="J804" i="1"/>
  <c r="H802" i="1"/>
  <c r="I803" i="1"/>
  <c r="J834" i="1"/>
  <c r="H832" i="1"/>
  <c r="I833" i="1"/>
  <c r="J1887" i="1"/>
  <c r="I1886" i="1"/>
  <c r="H1885" i="1"/>
  <c r="J1933" i="1"/>
  <c r="I1932" i="1"/>
  <c r="H1931" i="1"/>
  <c r="J1978" i="1"/>
  <c r="I1977" i="1"/>
  <c r="H1976" i="1"/>
  <c r="J2014" i="1"/>
  <c r="I2013" i="1"/>
  <c r="H2012" i="1"/>
  <c r="I2128" i="1"/>
  <c r="J2129" i="1"/>
  <c r="H2127" i="1"/>
  <c r="J1899" i="1"/>
  <c r="I1898" i="1"/>
  <c r="H1897" i="1"/>
  <c r="J1944" i="1"/>
  <c r="I1943" i="1"/>
  <c r="H1942" i="1"/>
  <c r="J1987" i="1"/>
  <c r="I1986" i="1"/>
  <c r="H1985" i="1"/>
  <c r="J2022" i="1"/>
  <c r="I2021" i="1"/>
  <c r="H2020" i="1"/>
  <c r="H2358" i="1"/>
  <c r="I2359" i="1"/>
  <c r="J2360" i="1"/>
  <c r="H2403" i="1"/>
  <c r="I2404" i="1"/>
  <c r="J2405" i="1"/>
  <c r="H2443" i="1"/>
  <c r="I2444" i="1"/>
  <c r="J2445" i="1"/>
  <c r="H2487" i="1"/>
  <c r="I2488" i="1"/>
  <c r="J2489" i="1"/>
  <c r="H2531" i="1"/>
  <c r="I2532" i="1"/>
  <c r="J2533" i="1"/>
  <c r="H2575" i="1"/>
  <c r="I2576" i="1"/>
  <c r="J2577" i="1"/>
  <c r="H2616" i="1"/>
  <c r="I2617" i="1"/>
  <c r="J2618" i="1"/>
  <c r="H2652" i="1"/>
  <c r="I2653" i="1"/>
  <c r="J2654" i="1"/>
  <c r="H2690" i="1"/>
  <c r="I2691" i="1"/>
  <c r="J2692" i="1"/>
  <c r="H2727" i="1"/>
  <c r="I2728" i="1"/>
  <c r="J2729" i="1"/>
  <c r="H2755" i="1"/>
  <c r="I2756" i="1"/>
  <c r="J2757" i="1"/>
  <c r="H2786" i="1"/>
  <c r="I2787" i="1"/>
  <c r="J2788" i="1"/>
  <c r="H724" i="1"/>
  <c r="H763" i="1"/>
  <c r="H795" i="1"/>
  <c r="H824" i="1"/>
  <c r="H856" i="1"/>
  <c r="J1863" i="1"/>
  <c r="I1862" i="1"/>
  <c r="H1861" i="1"/>
  <c r="J1911" i="1"/>
  <c r="I1910" i="1"/>
  <c r="H1909" i="1"/>
  <c r="J1956" i="1"/>
  <c r="I1955" i="1"/>
  <c r="H1954" i="1"/>
  <c r="J1996" i="1"/>
  <c r="I1995" i="1"/>
  <c r="H1994" i="1"/>
  <c r="I2032" i="1"/>
  <c r="J2033" i="1"/>
  <c r="H2031" i="1"/>
  <c r="I2083" i="1"/>
  <c r="J2084" i="1"/>
  <c r="H2082" i="1"/>
  <c r="I725" i="1"/>
  <c r="I764" i="1"/>
  <c r="I796" i="1"/>
  <c r="I825" i="1"/>
  <c r="I857" i="1"/>
  <c r="J1875" i="1"/>
  <c r="I1874" i="1"/>
  <c r="H1873" i="1"/>
  <c r="J1922" i="1"/>
  <c r="I1921" i="1"/>
  <c r="H1920" i="1"/>
  <c r="J1968" i="1"/>
  <c r="I1967" i="1"/>
  <c r="H1966" i="1"/>
  <c r="J2005" i="1"/>
  <c r="I2004" i="1"/>
  <c r="H2003" i="1"/>
  <c r="I2161" i="1"/>
  <c r="J2162" i="1"/>
  <c r="H2160" i="1"/>
  <c r="I2198" i="1"/>
  <c r="J2199" i="1"/>
  <c r="H2197" i="1"/>
  <c r="I2222" i="1"/>
  <c r="J2223" i="1"/>
  <c r="H2221" i="1"/>
  <c r="I2262" i="1"/>
  <c r="J2263" i="1"/>
  <c r="H2261" i="1"/>
  <c r="I2295" i="1"/>
  <c r="J2296" i="1"/>
  <c r="H2294" i="1"/>
  <c r="H2332" i="1"/>
  <c r="I2333" i="1"/>
  <c r="J2334" i="1"/>
  <c r="H2384" i="1"/>
  <c r="I2385" i="1"/>
  <c r="J2386" i="1"/>
  <c r="H2421" i="1"/>
  <c r="I2422" i="1"/>
  <c r="J2423" i="1"/>
  <c r="H2465" i="1"/>
  <c r="I2466" i="1"/>
  <c r="J2467" i="1"/>
  <c r="H2509" i="1"/>
  <c r="I2510" i="1"/>
  <c r="J2511" i="1"/>
  <c r="H2553" i="1"/>
  <c r="I2554" i="1"/>
  <c r="J2555" i="1"/>
  <c r="H2596" i="1"/>
  <c r="I2597" i="1"/>
  <c r="J2598" i="1"/>
  <c r="H2634" i="1"/>
  <c r="I2635" i="1"/>
  <c r="J2636" i="1"/>
  <c r="H2670" i="1"/>
  <c r="I2671" i="1"/>
  <c r="J2672" i="1"/>
  <c r="H2710" i="1"/>
  <c r="I2711" i="1"/>
  <c r="J2712" i="1"/>
  <c r="H2741" i="1"/>
  <c r="I2742" i="1"/>
  <c r="J2743" i="1"/>
  <c r="H2770" i="1"/>
  <c r="I2771" i="1"/>
  <c r="J2772" i="1"/>
  <c r="J2044" i="1"/>
  <c r="J2098" i="1"/>
  <c r="J2138" i="1"/>
  <c r="H1599" i="1"/>
  <c r="H1610" i="1"/>
  <c r="H1621" i="1"/>
  <c r="H1632" i="1"/>
  <c r="H1641" i="1"/>
  <c r="H1648" i="1"/>
  <c r="H1654" i="1"/>
  <c r="H1662" i="1"/>
  <c r="H1675" i="1"/>
  <c r="H1684" i="1"/>
  <c r="H1694" i="1"/>
  <c r="H1704" i="1"/>
  <c r="H1714" i="1"/>
  <c r="H1723" i="1"/>
  <c r="H1736" i="1"/>
  <c r="H1744" i="1"/>
  <c r="H1753" i="1"/>
  <c r="H1762" i="1"/>
  <c r="H1771" i="1"/>
  <c r="H1778" i="1"/>
  <c r="H1785" i="1"/>
  <c r="H1792" i="1"/>
  <c r="H1799" i="1"/>
  <c r="H1806" i="1"/>
  <c r="H1814" i="1"/>
  <c r="H1822" i="1"/>
  <c r="H1830" i="1"/>
  <c r="H1838" i="1"/>
  <c r="H1846" i="1"/>
  <c r="H2068" i="1"/>
  <c r="H2116" i="1"/>
  <c r="H2345" i="1"/>
  <c r="I2346" i="1"/>
  <c r="H2371" i="1"/>
  <c r="I2372" i="1"/>
  <c r="H2397" i="1"/>
  <c r="I2398" i="1"/>
  <c r="H2410" i="1"/>
  <c r="I2411" i="1"/>
  <c r="H2432" i="1"/>
  <c r="I2433" i="1"/>
  <c r="H2454" i="1"/>
  <c r="I2455" i="1"/>
  <c r="H2476" i="1"/>
  <c r="I2477" i="1"/>
  <c r="H2498" i="1"/>
  <c r="I2499" i="1"/>
  <c r="H2520" i="1"/>
  <c r="I2521" i="1"/>
  <c r="H2542" i="1"/>
  <c r="I2543" i="1"/>
  <c r="H2564" i="1"/>
  <c r="I2565" i="1"/>
  <c r="H2586" i="1"/>
  <c r="I2587" i="1"/>
  <c r="H2606" i="1"/>
  <c r="I2607" i="1"/>
  <c r="H2626" i="1"/>
  <c r="I2627" i="1"/>
  <c r="H2643" i="1"/>
  <c r="I2644" i="1"/>
  <c r="H2661" i="1"/>
  <c r="I2662" i="1"/>
  <c r="H2680" i="1"/>
  <c r="I2681" i="1"/>
  <c r="H2700" i="1"/>
  <c r="I2701" i="1"/>
  <c r="H2720" i="1"/>
  <c r="I2721" i="1"/>
  <c r="H2734" i="1"/>
  <c r="I2735" i="1"/>
  <c r="H2748" i="1"/>
  <c r="I2749" i="1"/>
  <c r="H2762" i="1"/>
  <c r="I2763" i="1"/>
  <c r="H2778" i="1"/>
  <c r="I2779" i="1"/>
  <c r="H2106" i="1"/>
  <c r="J2118" i="1"/>
  <c r="H2143" i="1"/>
  <c r="J2153" i="1"/>
  <c r="H2178" i="1"/>
  <c r="J2189" i="1"/>
  <c r="H2209" i="1"/>
  <c r="J2217" i="1"/>
  <c r="H2242" i="1"/>
  <c r="J2253" i="1"/>
  <c r="H2279" i="1"/>
  <c r="J2288" i="1"/>
  <c r="H2312" i="1"/>
  <c r="J2321" i="1"/>
  <c r="J2347" i="1"/>
  <c r="J2373" i="1"/>
  <c r="J2399" i="1"/>
  <c r="J2412" i="1"/>
  <c r="J2434" i="1"/>
  <c r="J2456" i="1"/>
  <c r="J2478" i="1"/>
  <c r="J2500" i="1"/>
  <c r="J2522" i="1"/>
  <c r="J2544" i="1"/>
  <c r="J2566" i="1"/>
  <c r="J2588" i="1"/>
  <c r="J2608" i="1"/>
  <c r="J2628" i="1"/>
  <c r="J2645" i="1"/>
  <c r="J2663" i="1"/>
  <c r="J2682" i="1"/>
  <c r="J2702" i="1"/>
  <c r="J2722" i="1"/>
  <c r="J2736" i="1"/>
  <c r="J2750" i="1"/>
  <c r="J2764" i="1"/>
  <c r="J2780" i="1"/>
  <c r="I2795" i="1"/>
  <c r="J2799" i="1" l="1"/>
  <c r="I861" i="1"/>
  <c r="H410" i="1"/>
  <c r="C23" i="2" s="1"/>
  <c r="H2799" i="1"/>
  <c r="C27" i="2" s="1"/>
  <c r="J861" i="1"/>
  <c r="J410" i="1"/>
  <c r="I410" i="1"/>
  <c r="H1851" i="1"/>
  <c r="C26" i="2" s="1"/>
  <c r="I2799" i="1"/>
  <c r="D27" i="2" s="1"/>
  <c r="C31" i="2" l="1"/>
  <c r="J2800" i="1"/>
  <c r="H2800" i="1"/>
  <c r="D24" i="2"/>
  <c r="D23" i="2"/>
  <c r="I2800" i="1"/>
  <c r="D31" i="2" l="1"/>
  <c r="C33" i="2" s="1"/>
  <c r="C35" i="2" s="1"/>
  <c r="C38" i="2" s="1"/>
</calcChain>
</file>

<file path=xl/sharedStrings.xml><?xml version="1.0" encoding="utf-8"?>
<sst xmlns="http://schemas.openxmlformats.org/spreadsheetml/2006/main" count="3067" uniqueCount="699">
  <si>
    <t>A munka neve:</t>
  </si>
  <si>
    <t>Készítette:</t>
  </si>
  <si>
    <t>Készítés ideje:</t>
  </si>
  <si>
    <t>Fejezet szöveg / Tételsorszám</t>
  </si>
  <si>
    <t>Tételszámok</t>
  </si>
  <si>
    <t>Tételszövegek</t>
  </si>
  <si>
    <t>Mennyiség</t>
  </si>
  <si>
    <t>Mértékegység</t>
  </si>
  <si>
    <t>Egységárak</t>
  </si>
  <si>
    <t>Anyagár</t>
  </si>
  <si>
    <t>Munkadíj</t>
  </si>
  <si>
    <t>Gépköltség</t>
  </si>
  <si>
    <t>Kazánház bontási munkák</t>
  </si>
  <si>
    <t>Hőközpont hálózatainak lezárása és ürítése</t>
  </si>
  <si>
    <t>a munkálatok megkezdése előtt</t>
  </si>
  <si>
    <t>primer hálózat kizárása és ürítése</t>
  </si>
  <si>
    <t>81-000-102-001-00-00000</t>
  </si>
  <si>
    <t>db</t>
  </si>
  <si>
    <t>A.:</t>
  </si>
  <si>
    <t>D.:</t>
  </si>
  <si>
    <t>G.:</t>
  </si>
  <si>
    <t>szekunder fűtési hálózat kizárása és ürítése</t>
  </si>
  <si>
    <t>81-000-102-002-00-00000</t>
  </si>
  <si>
    <t>Fűtési rendszer leürítése</t>
  </si>
  <si>
    <t>a munkálatok megkezdése előtt, majd a munkák befejezése után</t>
  </si>
  <si>
    <t>a rendszer vízzel való feltöltése és légtelenítése,</t>
  </si>
  <si>
    <t>hagyományos építésű, épület esetén</t>
  </si>
  <si>
    <t>81-000-121-003-00-01100</t>
  </si>
  <si>
    <t>Szabadon, vagy padlócsatornába szerelt horganyzott,</t>
  </si>
  <si>
    <t>vagy fekete acélcső bontása, tartószerkezetekről</t>
  </si>
  <si>
    <t>2"-ig, vagy DN 50- ig</t>
  </si>
  <si>
    <t>81-000-201-000-00-00000</t>
  </si>
  <si>
    <t>m</t>
  </si>
  <si>
    <t>2 1/2"-3"-ig, vagy DN 65- 80 között</t>
  </si>
  <si>
    <t>81-000-202-000-00-00000</t>
  </si>
  <si>
    <t>DN 100-150 között</t>
  </si>
  <si>
    <t>81-000-203-000-00-00000</t>
  </si>
  <si>
    <t>Menetes szerelvény leszerelése</t>
  </si>
  <si>
    <t>2 " átmérőig</t>
  </si>
  <si>
    <t>82-000-111-000-00-00000</t>
  </si>
  <si>
    <t>Karimás szerelvény leszerelése</t>
  </si>
  <si>
    <t>DN 100 átmérőig</t>
  </si>
  <si>
    <t>82-000-121-000-00-00000</t>
  </si>
  <si>
    <t>DN 100 átmérő felett</t>
  </si>
  <si>
    <t>82-000-122-000-00-00000</t>
  </si>
  <si>
    <t>Melegvíztároló leszerelése, szerelvényekkel együtt</t>
  </si>
  <si>
    <t>3150 literig</t>
  </si>
  <si>
    <t>82-000-411-000-00-00000</t>
  </si>
  <si>
    <t>Tágulási vagy táptartály leszerelése</t>
  </si>
  <si>
    <t>1000 literig</t>
  </si>
  <si>
    <t>82-000-441-000-00-00000</t>
  </si>
  <si>
    <t>Nyomólégüst leszerelése</t>
  </si>
  <si>
    <t>5000 liter térfogatig</t>
  </si>
  <si>
    <t>82-000-431-000-00-00000</t>
  </si>
  <si>
    <t>KOndenz gyűjtő tartály leszerelése</t>
  </si>
  <si>
    <t>Hőlégfúvó thermoventilátor leszerelése</t>
  </si>
  <si>
    <t>tartozékaikkal együtt</t>
  </si>
  <si>
    <t>M-82-000-321-000-00-00000</t>
  </si>
  <si>
    <t>Kazán leszerelése</t>
  </si>
  <si>
    <t>3000 literig</t>
  </si>
  <si>
    <t>82-000-511-000-00-00000</t>
  </si>
  <si>
    <t>Kazánházi szerelvény, biztonsági állványcső, csőkompenzátor,</t>
  </si>
  <si>
    <t>huzatszabályzó és műszerek leszerelése</t>
  </si>
  <si>
    <t>82-000-521-000-00-00000</t>
  </si>
  <si>
    <t>Kémények bontása</t>
  </si>
  <si>
    <t>roncsba bontása</t>
  </si>
  <si>
    <t>83-000-001-000-00-00000</t>
  </si>
  <si>
    <t>Gázégő leszerelése</t>
  </si>
  <si>
    <t>82-000-321-000-00-00000</t>
  </si>
  <si>
    <t>Osztó, gyűjtő leszerelése tartószerkezettel együtt</t>
  </si>
  <si>
    <t>82-000-531-000-00-00000</t>
  </si>
  <si>
    <t>Thermoventilátor leszerelése</t>
  </si>
  <si>
    <t>Hőcserélő leszerelése</t>
  </si>
  <si>
    <t>82-000-541-000-00-00000</t>
  </si>
  <si>
    <t>Szivattyú leszerelése</t>
  </si>
  <si>
    <t>82-000-701-000-00-00000</t>
  </si>
  <si>
    <t>Csőfűtőtest leszerelése</t>
  </si>
  <si>
    <t>82-000-601-000-00-00000</t>
  </si>
  <si>
    <t>Szelep, radiátorcsap, radiátor szelep,</t>
  </si>
  <si>
    <t>és egyéb szerelvény leszerelése</t>
  </si>
  <si>
    <t>82-000-131-000-00-00000</t>
  </si>
  <si>
    <t>A leszerelt, bontott, darabolt vasanyag kihordása a depóniába</t>
  </si>
  <si>
    <t>82-000-911-000-72-00001</t>
  </si>
  <si>
    <t>t</t>
  </si>
  <si>
    <t>Bontott vasanyag elszállítása, fel és lerakással,</t>
  </si>
  <si>
    <t>25 km-es körzetben</t>
  </si>
  <si>
    <t>2,8 tonnáig</t>
  </si>
  <si>
    <t>82-000-921-001-72-72111</t>
  </si>
  <si>
    <t>Hőszigetelés bontása,</t>
  </si>
  <si>
    <t>10 cm vastagságig</t>
  </si>
  <si>
    <t>82-000-931-000-72-00001</t>
  </si>
  <si>
    <t>m2</t>
  </si>
  <si>
    <t>Csövek, idomok, szerelvények</t>
  </si>
  <si>
    <t>kg</t>
  </si>
  <si>
    <t>Bontott hőszigetelő anyag elszállítása a lerakóhelyre,</t>
  </si>
  <si>
    <t>konténeres szállítás esetén</t>
  </si>
  <si>
    <t>82-000-951-011-72-72121</t>
  </si>
  <si>
    <t>m3</t>
  </si>
  <si>
    <t>Kocsijavító műhely bontási munkák</t>
  </si>
  <si>
    <t>Szelep, csaptelep, bekötőcső, zsírfogó, bűzelzáró,</t>
  </si>
  <si>
    <t>Fűtőtest leszerelése,</t>
  </si>
  <si>
    <t>tagos radiátor</t>
  </si>
  <si>
    <t>acéllemezből</t>
  </si>
  <si>
    <t>11-20 tag között</t>
  </si>
  <si>
    <t>82-000-622-000-00-00000</t>
  </si>
  <si>
    <t>GH vörössugárzó leszerelése</t>
  </si>
  <si>
    <t>Szociális épület bontási munkák</t>
  </si>
  <si>
    <t>Gázzsámoly leszerelése</t>
  </si>
  <si>
    <t>82-000-311-000-00-00000</t>
  </si>
  <si>
    <t>Gázüzemű melegentartó pult bontása</t>
  </si>
  <si>
    <t>Gáztűzhely, gázfőző, vízmelegítő, falifűtő, hősugárzó,</t>
  </si>
  <si>
    <t>konvektor leszerelése</t>
  </si>
  <si>
    <t>Kocsijavító műhely gázszerelés</t>
  </si>
  <si>
    <t>Varratnélküli normál falú fekete acélcsőből készült gázvezeték,</t>
  </si>
  <si>
    <t>hegesztett kötésekkel, szakaszos tömörségi próbával.</t>
  </si>
  <si>
    <t>Anyagminőség: MSZ EN 10255: 2005 St. 37,0</t>
  </si>
  <si>
    <t>(MSZ 120-2: 1982 A 37),</t>
  </si>
  <si>
    <t>szabadon szerelve,</t>
  </si>
  <si>
    <t>gázcsőbilinccsel</t>
  </si>
  <si>
    <t>1/2"</t>
  </si>
  <si>
    <t>81-311-102-002-01-11101</t>
  </si>
  <si>
    <t>3/4"</t>
  </si>
  <si>
    <t>81-311-103-003-01-11101</t>
  </si>
  <si>
    <t>1"</t>
  </si>
  <si>
    <t>81-311-104-004-01-11101</t>
  </si>
  <si>
    <t>1 1/4"</t>
  </si>
  <si>
    <t>81-311-105-005-01-11101</t>
  </si>
  <si>
    <t>1 1/2"</t>
  </si>
  <si>
    <t>81-311-106-006-01-11101</t>
  </si>
  <si>
    <t>Varratnélküli acélcsőből készült gázvezeték,</t>
  </si>
  <si>
    <t>forrcsőívekkel,</t>
  </si>
  <si>
    <t>Anyagminőség: MSZ EN 10216-1/P235TR2 (MSZ 29: 1986 A 37),</t>
  </si>
  <si>
    <t>csőbilinccsel, ill. egyedi csőfüggesztő szerkezettel</t>
  </si>
  <si>
    <t>57,0 x 2,9 mm</t>
  </si>
  <si>
    <t>81-321-107-029-01-12101</t>
  </si>
  <si>
    <t>76,1 x 2,6 mm</t>
  </si>
  <si>
    <t>81-321-108-035-01-12101</t>
  </si>
  <si>
    <t>133,0 x 4,0 mm</t>
  </si>
  <si>
    <t>81-321-111-047-01-12101</t>
  </si>
  <si>
    <t>Műanyag nyomócsővezeték,</t>
  </si>
  <si>
    <t>ragasztott kötésekkel, szakaszos nyomáspróbával.</t>
  </si>
  <si>
    <t>Anyaga: PVC, MSZ 8000-5: 1982</t>
  </si>
  <si>
    <t>PIPELIFE típusú,</t>
  </si>
  <si>
    <t>szabadon szerelve, tartószerkezettel, műanyag idomokkal</t>
  </si>
  <si>
    <t>átm. 32 x 1,6 mm NY032/6M10B</t>
  </si>
  <si>
    <t>81-131-104-032-01-01011</t>
  </si>
  <si>
    <t>átm. 40 x 1,9 mm NY040/6M10B</t>
  </si>
  <si>
    <t>81-131-105-040-01-01011</t>
  </si>
  <si>
    <t>átm. 50 x 2,4 mm NY050/6M10B</t>
  </si>
  <si>
    <t>81-131-106-050-01-01011</t>
  </si>
  <si>
    <t>Gázmérőcsatlakozás készítése,</t>
  </si>
  <si>
    <t>a DÉGÁZ ZRT. előirása szerint,</t>
  </si>
  <si>
    <t>a szükséges idomdarabokkal, fenéklemezekkel,</t>
  </si>
  <si>
    <t>megerősítésekkel, tartószerkezetekkel,</t>
  </si>
  <si>
    <t xml:space="preserve">ISG UNIBALL 23154/B típusú, karimás gömbcsapokkal, csatlakozó </t>
  </si>
  <si>
    <t>lazakarimákkal, kötőgyűrűkkel, tömítésekkel, anyáscsavarokkal</t>
  </si>
  <si>
    <t>G-65 gázmérővel (almérő)</t>
  </si>
  <si>
    <t>108 x 3,6 mm DN 100</t>
  </si>
  <si>
    <t>M-82-112-130-010-00-00003</t>
  </si>
  <si>
    <t>MVV. UNIBALL 23951/B típusú, menetes gömbcsapokkal</t>
  </si>
  <si>
    <t>G-10 gázmérővel (almérő)</t>
  </si>
  <si>
    <t>1 1/2" DN 40</t>
  </si>
  <si>
    <t>M-82-112-116-006-00-00002</t>
  </si>
  <si>
    <t>Reteszelt csapszerkezet</t>
  </si>
  <si>
    <t>MVV. 7,13 sz 23154/B típusú, PN 16, gázra</t>
  </si>
  <si>
    <t>DN 65</t>
  </si>
  <si>
    <t>82-122-208-008-02-27222</t>
  </si>
  <si>
    <t xml:space="preserve">Kilégző gomba </t>
  </si>
  <si>
    <t>82-121-203-003-02-27116</t>
  </si>
  <si>
    <t>Golyóscsap, teljes átömlésű,</t>
  </si>
  <si>
    <t>sárgarézből, nikkelezett kivitelben, felszerelve,</t>
  </si>
  <si>
    <t>EFFEBI-Venus típusú, gázra - PN 10, 60°C-ig</t>
  </si>
  <si>
    <t>1022 fogantyúval, egyenes kivitelben, külső-belső menetes</t>
  </si>
  <si>
    <t>82-121-202-002-34-37123</t>
  </si>
  <si>
    <t>82-121-203-003-34-37123</t>
  </si>
  <si>
    <t>EFFEBI-Aster típusú, PN 40, 100°C-ig,</t>
  </si>
  <si>
    <t>0802 kézikarral, egyenes kivitelben, külső-belső menetes</t>
  </si>
  <si>
    <t>82-121-205-005-34-37111</t>
  </si>
  <si>
    <t xml:space="preserve">Gáznyomáscsökkentő szelep, </t>
  </si>
  <si>
    <t>felszerelve,</t>
  </si>
  <si>
    <t>FAG31160 típusú,</t>
  </si>
  <si>
    <t>1/2" FAG31160</t>
  </si>
  <si>
    <t>82-121-202-002-42-36102</t>
  </si>
  <si>
    <t>FAG31161 típusú,</t>
  </si>
  <si>
    <t>3/4" FAG31161</t>
  </si>
  <si>
    <t>82-121-203-003-42-36102</t>
  </si>
  <si>
    <t>Kondenzációs fali gázkazán, csak fűtésre,</t>
  </si>
  <si>
    <t>korrózióálló speciális alumínium öntvényből,</t>
  </si>
  <si>
    <t>elektromos gyújtással, ionizációs lángőrzéssel,</t>
  </si>
  <si>
    <t>előkeveréses gázégővel, UBA égőautomatikával,</t>
  </si>
  <si>
    <t>keringtető szivattyúval, tübbfunkciós kijelzővel,</t>
  </si>
  <si>
    <t>felszerelve és bekötve</t>
  </si>
  <si>
    <t>(de az elektromos bekötés nélkül),</t>
  </si>
  <si>
    <t>VIESSMANN Vitodens 200-W típusú,</t>
  </si>
  <si>
    <t>60,0 kW telj.</t>
  </si>
  <si>
    <t>82-332-613-060-32-34111</t>
  </si>
  <si>
    <t>PAKOLE Zenit 70 +-46/21 M/L/FG</t>
  </si>
  <si>
    <t>sötétsugárzó</t>
  </si>
  <si>
    <t>függesztőszerkezettel szerelve</t>
  </si>
  <si>
    <t>42,3 kW telj.</t>
  </si>
  <si>
    <t>PAKOLE Zenit 70 +/-42/21 M/L/FG</t>
  </si>
  <si>
    <t>sötétsugárzó_x000B_</t>
  </si>
  <si>
    <t>38,6,0 kW telj.</t>
  </si>
  <si>
    <t>PAKOLE Zenit 70 +/-34/18 M/L/FG</t>
  </si>
  <si>
    <t>30,6,0 kW telj.</t>
  </si>
  <si>
    <t>PAKOLE égési levegő bevezetés</t>
  </si>
  <si>
    <t>30 kW sötétsugárzóhoz</t>
  </si>
  <si>
    <t>átm 100 Alu</t>
  </si>
  <si>
    <t>0,3 m flexi cső</t>
  </si>
  <si>
    <t>tisztítóidom 1 db</t>
  </si>
  <si>
    <t>0,5 m cső 1 db</t>
  </si>
  <si>
    <t>1 m cső 3 db</t>
  </si>
  <si>
    <t>90° könyök 1 db</t>
  </si>
  <si>
    <t>függőleges égési levegő bevezető 1 db</t>
  </si>
  <si>
    <t>B22v 30,6 kW-hoz</t>
  </si>
  <si>
    <t>K-00-000006</t>
  </si>
  <si>
    <t>klt</t>
  </si>
  <si>
    <t>42 kW sötétsugárzóhoz</t>
  </si>
  <si>
    <t>1 m cső 1 db</t>
  </si>
  <si>
    <t>B22v 42,3 kW-hoz</t>
  </si>
  <si>
    <t>38 kW sötétsugárzóhoz</t>
  </si>
  <si>
    <t>38,6 kW-hoz</t>
  </si>
  <si>
    <t>PAKOLE égéstermék elvezetés</t>
  </si>
  <si>
    <t>átm 100 INOX</t>
  </si>
  <si>
    <t>függőleges égéstermék elvezető 1 db</t>
  </si>
  <si>
    <t>1,0 m cső 1 db</t>
  </si>
  <si>
    <t>B22v 38,6 kW-hoz</t>
  </si>
  <si>
    <t>VIESSMANN Kaszkád füstgázelvezető-levegő bevezető rendszer</t>
  </si>
  <si>
    <t>kazán csatlakozó darab 80/125-80-80 2 db</t>
  </si>
  <si>
    <t>égéstermék kaszkád D=150 2 db</t>
  </si>
  <si>
    <t>egyenes ellenörző idom D=150 2 db</t>
  </si>
  <si>
    <t>akna alapcsomag D=150 2 db</t>
  </si>
  <si>
    <t>égéstermék cső D=150 2,0 m 6 db</t>
  </si>
  <si>
    <t>égéstermék cső D=150 1,0 m 2 db</t>
  </si>
  <si>
    <t>szellőző idom D=150 2 db</t>
  </si>
  <si>
    <t>VIESSMANN</t>
  </si>
  <si>
    <t>K-00-000007</t>
  </si>
  <si>
    <t>Proschorn DW-Alkon kémény</t>
  </si>
  <si>
    <t>PPS-DW-Alkon átmeneti idom 1 db</t>
  </si>
  <si>
    <t>DW-Alkon esővédő elem D=150 1 db</t>
  </si>
  <si>
    <t>DW-Alkon kéménycső 10 m</t>
  </si>
  <si>
    <t>átm 150/210</t>
  </si>
  <si>
    <t>K-00-000008</t>
  </si>
  <si>
    <t>Kondenzátum semlegesítő kondenzációs</t>
  </si>
  <si>
    <t>gázkészülékekhez (granulátum nélkül),</t>
  </si>
  <si>
    <t>GENO Neutra V N-70</t>
  </si>
  <si>
    <t>82-381-158-002-27-52121</t>
  </si>
  <si>
    <t>Alapmázolás a felület megtisztításával, portalanításával,</t>
  </si>
  <si>
    <t xml:space="preserve">cső és regisztercső felületén (DN 80-ig), függesztő és tartó szerkezeten, </t>
  </si>
  <si>
    <t>állványzaton,</t>
  </si>
  <si>
    <t>Supralux Koralkyd alapozófestékkel</t>
  </si>
  <si>
    <t>vörös</t>
  </si>
  <si>
    <t>47-424-002-002-05-12150</t>
  </si>
  <si>
    <t>Közbenső mázolás a felület megtisztításával, portalanításával,</t>
  </si>
  <si>
    <t>Supralux Astralin zománcfestékkel</t>
  </si>
  <si>
    <t>sárga</t>
  </si>
  <si>
    <t>47-444-002-009-05-12510</t>
  </si>
  <si>
    <t>Átvonó fedőmázolás a felület megtisztításával, portalanításával,</t>
  </si>
  <si>
    <t xml:space="preserve">cső és regisztercső felületén (DN 80-ig), függesztőn és tartóvason, sormosdó </t>
  </si>
  <si>
    <t>47-464-002-009-05-12510</t>
  </si>
  <si>
    <t>Áttörés helyreállítással, 0,10 m2/db méretig,</t>
  </si>
  <si>
    <t>felmenő téglafalban</t>
  </si>
  <si>
    <t>38 cm vastagságig</t>
  </si>
  <si>
    <t>33-630-002-025-40-10101</t>
  </si>
  <si>
    <t>vasbeton födémben</t>
  </si>
  <si>
    <t>25 cm vastagságig</t>
  </si>
  <si>
    <t>33-630-017-025-40-10101</t>
  </si>
  <si>
    <t>Gázszerelési munkák próbái,</t>
  </si>
  <si>
    <t>gázvezetéki rendszer szilárdsági nyomáspróbája</t>
  </si>
  <si>
    <t>82-999-311-001-00-00000</t>
  </si>
  <si>
    <t>óra</t>
  </si>
  <si>
    <t>gázvezetéki rendszer hatósági szilárdsági nyomáspróbája</t>
  </si>
  <si>
    <t>82-999-311-002-00-00000</t>
  </si>
  <si>
    <t>gázvezetéki rendszer hatósági tömörségi nyomáspróbája</t>
  </si>
  <si>
    <t>82-999-311-003-00-00000</t>
  </si>
  <si>
    <t>Gázszerelési munkák átadás-átvételi eljárásával</t>
  </si>
  <si>
    <t>kapcsolatos költségek,</t>
  </si>
  <si>
    <t>átadási dokumentáció készítése</t>
  </si>
  <si>
    <t>82-999-321-001-00-00000</t>
  </si>
  <si>
    <t>átadási eljárás lefolytatása</t>
  </si>
  <si>
    <t>82-999-321-002-00-00000</t>
  </si>
  <si>
    <t>kezelési utasítás készítése</t>
  </si>
  <si>
    <t>82-999-321-003-00-00000</t>
  </si>
  <si>
    <t>kezelésre vonatkozó kioktatás</t>
  </si>
  <si>
    <t>82-999-321-004-00-00000</t>
  </si>
  <si>
    <t>Szakvélemények, hatósági engedélyek beszerzésével</t>
  </si>
  <si>
    <t>kéményseprő szakvélemény</t>
  </si>
  <si>
    <t>82-999-331-001-00-00000</t>
  </si>
  <si>
    <t>Kocsijavító műhely fűtés szerelés</t>
  </si>
  <si>
    <t>Varratnélküli fekete acélcsőből készült fűtési vezeték,</t>
  </si>
  <si>
    <t>csőhajlításokkal, csőhüvelyekkel,</t>
  </si>
  <si>
    <t>hegesztett kötésekkel, szakaszos nyomáspróbával.</t>
  </si>
  <si>
    <t>(MSZ 120-2: 1982 A37),</t>
  </si>
  <si>
    <t>csőbilincsekkel, felületvédelem nélkül</t>
  </si>
  <si>
    <t>81-411-102-002-01-11101</t>
  </si>
  <si>
    <t>81-411-103-003-01-11101</t>
  </si>
  <si>
    <t>81-411-104-004-01-11101</t>
  </si>
  <si>
    <t>81-411-105-005-01-11101</t>
  </si>
  <si>
    <t>81-411-106-006-01-11101</t>
  </si>
  <si>
    <t>Varratnélküli acélcsőből készült fűtési vezeték,</t>
  </si>
  <si>
    <t>forrcső ívekkel, csőhüvelyekkel,</t>
  </si>
  <si>
    <t>tartószerkezetekkel, felületvédelem nélkül</t>
  </si>
  <si>
    <t>81-421-107-029-01-12101</t>
  </si>
  <si>
    <t>76,1 x 2,9 mm</t>
  </si>
  <si>
    <t>81-421-108-035-01-12101</t>
  </si>
  <si>
    <t>Előregyártott osztó vagy gyűjtő,</t>
  </si>
  <si>
    <t>acélcsőből, mélydomború edényfenékkel,</t>
  </si>
  <si>
    <t>előre beépített támaszokra helyezve, felszerelve.</t>
  </si>
  <si>
    <t>88,9 x 3,2 mm-es acélcsőből</t>
  </si>
  <si>
    <t>1 m hosszban</t>
  </si>
  <si>
    <t>82-561-101-031-75-78151</t>
  </si>
  <si>
    <t>Előregyártott elágazócsonk,</t>
  </si>
  <si>
    <t>osztóra felhegesztve.</t>
  </si>
  <si>
    <t>Anyagminőség: MSZ EN 10255: 2005. St. 37,0 (MSZ 120-2: 1982 A37),</t>
  </si>
  <si>
    <t>sima véggel</t>
  </si>
  <si>
    <t>82-561-202-002-75-78171</t>
  </si>
  <si>
    <t>82-561-207-001-75-78173</t>
  </si>
  <si>
    <t>82-561-208-002-75-78173</t>
  </si>
  <si>
    <t>Kazántöltő és ürítő gömbcsap, sárgarézből,</t>
  </si>
  <si>
    <t>AHA-MOFÉM típusú,</t>
  </si>
  <si>
    <t>82-121-103-003-31-37131</t>
  </si>
  <si>
    <t>Ipari üveg hőmérő, kis egyenes,</t>
  </si>
  <si>
    <t>környezetvédelmi előírásoknak megfelelő</t>
  </si>
  <si>
    <t>töltőfolyadékkal,</t>
  </si>
  <si>
    <t>LOMBIK gyártmányú,</t>
  </si>
  <si>
    <t>0+160°C mérési határok között</t>
  </si>
  <si>
    <t>103 mm bemerülő hosszal 11112-1052</t>
  </si>
  <si>
    <t>82-552-111-002-83-11123</t>
  </si>
  <si>
    <t>Üzemviteli manométer,</t>
  </si>
  <si>
    <t>fekete festett acél házzal, műszerüveg</t>
  </si>
  <si>
    <t>ablakkal, réz ötvözet mérőművel,</t>
  </si>
  <si>
    <t>átm. 100 x 1/2" alsó csatlakozással</t>
  </si>
  <si>
    <t>0- 4,0 bar mérési tartományban</t>
  </si>
  <si>
    <t>82-552-111-004-83-12112</t>
  </si>
  <si>
    <t>Változó nyomású zárt tágulási tartály</t>
  </si>
  <si>
    <t>fűtési és hűtési rendszerek számára,</t>
  </si>
  <si>
    <t>nem cserélhető membránnal,</t>
  </si>
  <si>
    <t>maximális hőmérséklet a membránon 70°C,</t>
  </si>
  <si>
    <t>1,5 bar légoldali előfeszítéssel,</t>
  </si>
  <si>
    <t>piros színben, gyári tartozékkal,</t>
  </si>
  <si>
    <t>REFLEX "N" típusú, 3 bar/120°C</t>
  </si>
  <si>
    <t>N 12 j. 12 literes RX 7203300</t>
  </si>
  <si>
    <t>82-461-101-012-77-11101</t>
  </si>
  <si>
    <t>REFLEX "N" típusú, 6 bar/120°C</t>
  </si>
  <si>
    <t>N 300 j. 300 literes RX 7215300</t>
  </si>
  <si>
    <t>82-461-106-300-77-11101</t>
  </si>
  <si>
    <t>Gyorscsatlakozó szelep</t>
  </si>
  <si>
    <t>avatatlan elzárás elleni biztosítással,</t>
  </si>
  <si>
    <t>ürítő csonkkal, 10 bar/120°C,</t>
  </si>
  <si>
    <t>REFLEX "SU" típusú,</t>
  </si>
  <si>
    <t>SU 3/4" x 3/4" RX 7613000</t>
  </si>
  <si>
    <t>82-121-203-003-77-11121</t>
  </si>
  <si>
    <t>SU 1" x 1" RX 7613100</t>
  </si>
  <si>
    <t>82-121-204-004-77-11121</t>
  </si>
  <si>
    <t>Kombinált hő- és nyomásmérő,</t>
  </si>
  <si>
    <t>a ház és merülőcsonk acélból, bimetall hőmérőtesttel,</t>
  </si>
  <si>
    <t>érzékelő bronzból a ház burkolata és a mutatók műanyagból,</t>
  </si>
  <si>
    <t>20-120°C közötti tartományra,</t>
  </si>
  <si>
    <t>MECHANKER MANOtherm típusú,</t>
  </si>
  <si>
    <t>1/2"-os, 0,0-2,5 bar üzemi nyomásra</t>
  </si>
  <si>
    <t>82-552-103-002-11-11321</t>
  </si>
  <si>
    <t>Légtelenítő szelep sárgarézből,</t>
  </si>
  <si>
    <t>Flexvent típusú,</t>
  </si>
  <si>
    <t>elzárható kivitelben</t>
  </si>
  <si>
    <t>1/2" 27740</t>
  </si>
  <si>
    <t>82-121-102-002-42-35121</t>
  </si>
  <si>
    <t>Biztonsági szelep sárgarézből,</t>
  </si>
  <si>
    <t>felszerelve</t>
  </si>
  <si>
    <t>3/4" 2,50 bar 27020</t>
  </si>
  <si>
    <t>82-121-203-032-42-36143</t>
  </si>
  <si>
    <t>Hidraulikus váltó,</t>
  </si>
  <si>
    <t>felszerelve és bekötve,</t>
  </si>
  <si>
    <t>FLAMCO gyártmányú,</t>
  </si>
  <si>
    <t>Flexbalance Plus F50</t>
  </si>
  <si>
    <t>82-381-113-005-32-76201</t>
  </si>
  <si>
    <t>0821 fogantyúval, egyenes kivitelben, belső-belső menetes</t>
  </si>
  <si>
    <t>82-121-204-004-34-37114</t>
  </si>
  <si>
    <t>0801 kézikarral, egyenes kivitelben, belső-belső menetes</t>
  </si>
  <si>
    <t>82-121-205-005-34-37112</t>
  </si>
  <si>
    <t>82-121-206-006-34-37112</t>
  </si>
  <si>
    <t>2"</t>
  </si>
  <si>
    <t>82-121-207-007-34-37112</t>
  </si>
  <si>
    <t>Pillangószelep öntöttvasból, gumibéléssel,</t>
  </si>
  <si>
    <t>karimás kivitelben, ellenkarimákkal, tömítésekkel,</t>
  </si>
  <si>
    <t>anyáscsavarokkal, felszerelve,</t>
  </si>
  <si>
    <t>MVV 5,19 típusú, vízre, EPDM ülékgyűrűvel - PN 16,</t>
  </si>
  <si>
    <t>kézikarral</t>
  </si>
  <si>
    <t>DN 80</t>
  </si>
  <si>
    <t>82-122-209-009-02-25201</t>
  </si>
  <si>
    <t>Visszacsapószelep 306 sz., felszerelve</t>
  </si>
  <si>
    <t>1 1/2" 306008</t>
  </si>
  <si>
    <t>82-121-206-006-42-34111</t>
  </si>
  <si>
    <t>2" 306009</t>
  </si>
  <si>
    <t>82-121-207-007-42-34111</t>
  </si>
  <si>
    <t>Gumikompenzátor,</t>
  </si>
  <si>
    <t>menetes csatlakozóval, felszerelve,</t>
  </si>
  <si>
    <t>MVV. 10,11 típusú,</t>
  </si>
  <si>
    <t>82-121-207-007-02-28151</t>
  </si>
  <si>
    <t>Iszapleválasztó</t>
  </si>
  <si>
    <t>Pall gyűrűs működéssel, leeresztőcsappal,</t>
  </si>
  <si>
    <t>fűtő- és hűtőrendszerekhez, max. 120°C-ig</t>
  </si>
  <si>
    <t>és 10 bar nyomásig,</t>
  </si>
  <si>
    <t>felszerelve és rendszerbe bekötve,</t>
  </si>
  <si>
    <t>FLAMCO Clean típusú, (ár kérésre a 0 Ft anyagköltségű tételeknél)</t>
  </si>
  <si>
    <t>menetes kivitelben</t>
  </si>
  <si>
    <t>1 1/2" FL 28043</t>
  </si>
  <si>
    <t>82-121-226-006-78-11301</t>
  </si>
  <si>
    <t>Háromjáratú keverőcsap</t>
  </si>
  <si>
    <t>szürkeöntvény szeleptesttel,</t>
  </si>
  <si>
    <t>menetes csatlakozással,</t>
  </si>
  <si>
    <t>VIESSMANN típusú, PN 6</t>
  </si>
  <si>
    <t>1 1/2" (kvs 25,0 m3/ó)</t>
  </si>
  <si>
    <t>82-121-426-006-26-12321</t>
  </si>
  <si>
    <t>Állítómotor keverőcsapokhoz,</t>
  </si>
  <si>
    <t>felszerelve, (de az elektromos bekötés nélkül),</t>
  </si>
  <si>
    <t>VIESSMANN gyártmányú,</t>
  </si>
  <si>
    <t>DN 15-65 csapokhoz</t>
  </si>
  <si>
    <t>82-662-311-002-26-12323</t>
  </si>
  <si>
    <t>VIESSMANN szabályzás</t>
  </si>
  <si>
    <t>K-00-000021</t>
  </si>
  <si>
    <t>Strangelzáró szelep,</t>
  </si>
  <si>
    <t>DANFOSS USV-M típusú, PN 16, kézi elzáró (töltő-ürítő) dinamikus szabályzóvá fejleszthető (DN 40-ig),</t>
  </si>
  <si>
    <t>belső menettel</t>
  </si>
  <si>
    <t>USV-M 40-1 1/2" Kvs=10 003Z0125</t>
  </si>
  <si>
    <t>82-121-226-066-21-61113</t>
  </si>
  <si>
    <t>Egyutú záró-nyitó zónaszelep,</t>
  </si>
  <si>
    <t>sárgaréz szeleptesttel,</t>
  </si>
  <si>
    <t>SIEMENS VPI 46 típusú, PN 16</t>
  </si>
  <si>
    <t>DN 25 Rp 1" (kvs 5,0 m3/óra)</t>
  </si>
  <si>
    <t>82-121-224-004-34-11501</t>
  </si>
  <si>
    <t>Nedvestengelyű, elektronikusan szabályzott,</t>
  </si>
  <si>
    <t>fűtési keringtető szivattyú, menetes kivitelben,</t>
  </si>
  <si>
    <t>hollandis kötéskészlettel szerelve,</t>
  </si>
  <si>
    <t>(de a külön tételben kiírt csavarzat anyagára nélkül),</t>
  </si>
  <si>
    <t>elektromotorral összeépítve, fűtési csővezetékbe</t>
  </si>
  <si>
    <t>beépítve,</t>
  </si>
  <si>
    <t>GRUNDFOS MAGNA1 típusú, PN 10, szürkeöntvény házzal,</t>
  </si>
  <si>
    <t>1x230 V tápfeszültségre</t>
  </si>
  <si>
    <t>MAGNA1 25- 60 1"</t>
  </si>
  <si>
    <t>82-712-104-014-01-11113</t>
  </si>
  <si>
    <t>GRUNDFOS MAGNA3 típusú, PN 10, szürkeöntvény házzal,</t>
  </si>
  <si>
    <t>MAGNA3 32- 100 1 1/4"</t>
  </si>
  <si>
    <t>82-712-105-024-01-11113</t>
  </si>
  <si>
    <t>Acéllemez lapradiátor,</t>
  </si>
  <si>
    <t>négycsonkos kivitelben, a szerelési helyre széthordva,</t>
  </si>
  <si>
    <t>(külön tételben kiírt szerelési tartozékokkal) összeállítva,</t>
  </si>
  <si>
    <t>felszerelve és bekötve, festés miatti le- és visszaszereléssel,</t>
  </si>
  <si>
    <t xml:space="preserve">DUNAFERR-LUX-uNI- DK 22 típusú, 90/70/20°C, kétsoros kivitel, két </t>
  </si>
  <si>
    <t>konvektorlemezzel,</t>
  </si>
  <si>
    <t>600 mm építési magassággal</t>
  </si>
  <si>
    <t>500 mm hosszúsággal, ht: 1124 Watt</t>
  </si>
  <si>
    <t>82-612-121-050-11-13174</t>
  </si>
  <si>
    <t>600 mm hosszúsággal, ht: 1349 Watt</t>
  </si>
  <si>
    <t>82-612-121-060-11-13174</t>
  </si>
  <si>
    <t>1200 mm hosszúsággal, ht: 2698 Watt</t>
  </si>
  <si>
    <t>82-612-121-120-11-13174</t>
  </si>
  <si>
    <t xml:space="preserve">DUNAFERR-LUX-uNI- DKEK 33 típusú, 90/70/20°C, háromsoros kivitel, három </t>
  </si>
  <si>
    <t>700 mm hosszúsággal, ht: 2100 Watt</t>
  </si>
  <si>
    <t>82-612-131-070-11-13184</t>
  </si>
  <si>
    <t>800 mm hosszúsággal, ht: 2400 Watt</t>
  </si>
  <si>
    <t>82-612-131-080-11-13184</t>
  </si>
  <si>
    <t>900 mm hosszúsággal, ht: 2700 Watt</t>
  </si>
  <si>
    <t>82-612-131-090-11-13184</t>
  </si>
  <si>
    <t>1000 mm hosszúsággal, ht: 3000 Watt</t>
  </si>
  <si>
    <t>82-612-131-100-11-13184</t>
  </si>
  <si>
    <t>1100 mm hosszúsággal, ht: 3300 Watt</t>
  </si>
  <si>
    <t>82-612-131-110-11-13184</t>
  </si>
  <si>
    <t>1200 mm hosszúsággal, ht: 3600 Watt</t>
  </si>
  <si>
    <t>82-612-131-120-11-13184</t>
  </si>
  <si>
    <t>1300 mm hosszúsággal, ht: 3900 Watt</t>
  </si>
  <si>
    <t>82-612-131-130-11-13184</t>
  </si>
  <si>
    <t>1400 mm hosszúsággal, ht: 4200 Watt</t>
  </si>
  <si>
    <t>82-612-131-140-11-13184</t>
  </si>
  <si>
    <t>1500 mm hosszúsággal, ht: 4500 Watt</t>
  </si>
  <si>
    <t>82-612-131-150-11-13184</t>
  </si>
  <si>
    <t>DUNAFERR-LUX-uNI- DKEK 33 típusú, 90/70/20°C, háromsoros kivitel, három konvektorlemezzel,</t>
  </si>
  <si>
    <t>900 mm építési magassággal</t>
  </si>
  <si>
    <t>900 mm hosszúsággal, ht: 3727 Watt</t>
  </si>
  <si>
    <t>82-612-131-090-11-13185</t>
  </si>
  <si>
    <t>1200 mm hosszúsággal, ht: 4969 Watt</t>
  </si>
  <si>
    <t>82-612-131-120-11-13185</t>
  </si>
  <si>
    <t>1300 mm hosszúsággal, ht: 5383 Watt</t>
  </si>
  <si>
    <t>82-612-131-130-11-13185</t>
  </si>
  <si>
    <t>1600 mm hosszúsággal, ht: 6626 Watt</t>
  </si>
  <si>
    <t>82-612-131-160-11-13185</t>
  </si>
  <si>
    <t>Egységcsomag acéllemez lapradiátorhoz,</t>
  </si>
  <si>
    <t>(a felszerelési időt a radiátor szerelési ideje tartalmazza),</t>
  </si>
  <si>
    <t>DUNAFERR-LUX-uNI típusú,</t>
  </si>
  <si>
    <t>2 db felfüggesztővel</t>
  </si>
  <si>
    <t>600-as radiátorhoz</t>
  </si>
  <si>
    <t>82-612-000-600-11-13191</t>
  </si>
  <si>
    <t>900-as radiátorhoz</t>
  </si>
  <si>
    <t>82-612-000-900-11-13191</t>
  </si>
  <si>
    <t>Termosztatikus radiátorszelep,</t>
  </si>
  <si>
    <t>sárgaréz szeleptesttel, termosztatikus fej</t>
  </si>
  <si>
    <t>nélkül, előbeállítási lehetőséggel, PN 10,</t>
  </si>
  <si>
    <t>SIEMENS VDN típusú, egyenes kivitelben</t>
  </si>
  <si>
    <t>VDN 115 j. 1/2"</t>
  </si>
  <si>
    <t>82-651-112-002-34-11401</t>
  </si>
  <si>
    <t>Termosztatikus fej</t>
  </si>
  <si>
    <t>radiátorszelepre felszerelve,</t>
  </si>
  <si>
    <t>SIEMENS gyártmányú,</t>
  </si>
  <si>
    <t>RTN 51 j. alapkivitelű</t>
  </si>
  <si>
    <t>82-652-211-001-34-11411</t>
  </si>
  <si>
    <t>Visszatérő radiátorszelep</t>
  </si>
  <si>
    <t>SIEMENS ADN típusú, egyenes kivitelben</t>
  </si>
  <si>
    <t>ADN 15 j. 1/2"</t>
  </si>
  <si>
    <t>82-651-112-002-34-11461</t>
  </si>
  <si>
    <t>cső és regisztercső felületén (DN 80-ig), függesztő és tartó szerkezeten, állványzaton,</t>
  </si>
  <si>
    <t>fehér</t>
  </si>
  <si>
    <t>47-424-002-001-05-12150</t>
  </si>
  <si>
    <t>Levislux Mix zománcfestékkel</t>
  </si>
  <si>
    <t>matt W0 fehér</t>
  </si>
  <si>
    <t>47-444-002-004-05-12500</t>
  </si>
  <si>
    <t>Levislux magasfényű zománcfestékkel</t>
  </si>
  <si>
    <t>47-464-002-001-05-12500</t>
  </si>
  <si>
    <t>Épületgépészeti és ipari csővezeték szigetelése szintetikus gumi,</t>
  </si>
  <si>
    <t>szintetikus kaucsuk, polietilén vagy poliuretán anyagú csőhéjjal,</t>
  </si>
  <si>
    <t>illesztések, hézagok, csővégek lezárásával,</t>
  </si>
  <si>
    <t xml:space="preserve">KAIFLEX PUR-035-ALU típusú, csőhéj, anyaga: alufóliára kasírozott poliuretán </t>
  </si>
  <si>
    <t>hab, szabadon szerelt melegvíz és fűtési csővezetékre</t>
  </si>
  <si>
    <t>40x76 mm-es</t>
  </si>
  <si>
    <t>48-830-012-476-71-87621</t>
  </si>
  <si>
    <t>KAIFLEX PUR-035-ALU típusú, csőhéj, anyaga: alufóliára kasírozott poliuretán hab, szabadon szerelt melegvíz és fűtési csővezetékre</t>
  </si>
  <si>
    <t>30x60 mm-es</t>
  </si>
  <si>
    <t>48-830-012-360-71-87621</t>
  </si>
  <si>
    <t>Fűtésszerelési munkák próbái,</t>
  </si>
  <si>
    <t>fűtési vezetékrendszer nyomáspróbája</t>
  </si>
  <si>
    <t>82-999-211-001-00-00000</t>
  </si>
  <si>
    <t>hatósági nyomáspróba</t>
  </si>
  <si>
    <t>82-999-211-002-00-00000</t>
  </si>
  <si>
    <t>próbafűtés, radiátorok beszabályozása</t>
  </si>
  <si>
    <t>139,561-279,120 W telj. -ig</t>
  </si>
  <si>
    <t>82-999-225-005-00-00000</t>
  </si>
  <si>
    <t>kazánok, illetve hőközpont beüzemelése</t>
  </si>
  <si>
    <t>82-999-235-005-00-00000</t>
  </si>
  <si>
    <t>Fűtésszerelési munkák átadás-átvételi eljárásával</t>
  </si>
  <si>
    <t>átadási dokumentáció készítés</t>
  </si>
  <si>
    <t>82-999-241-001-00-00000</t>
  </si>
  <si>
    <t>82-999-241-002-00-00000</t>
  </si>
  <si>
    <t>82-999-241-003-00-00000</t>
  </si>
  <si>
    <t>82-999-241-004-00-00000</t>
  </si>
  <si>
    <t>Szociális épület gázszerelés</t>
  </si>
  <si>
    <t>88,9 x 3,2 mm</t>
  </si>
  <si>
    <t>81-321-109-037-01-12101</t>
  </si>
  <si>
    <t>G-16 gázmérővel (almérő)</t>
  </si>
  <si>
    <t>82-121-204-004-34-37123</t>
  </si>
  <si>
    <t>PN 16, gázra</t>
  </si>
  <si>
    <t>82-122-210-010-02-27222</t>
  </si>
  <si>
    <t>FAG31162 típusú,</t>
  </si>
  <si>
    <t>1" FAG31162</t>
  </si>
  <si>
    <t xml:space="preserve">VIESSMANN Vitodens 200-W típusú, </t>
  </si>
  <si>
    <t>100,0 kW telj.</t>
  </si>
  <si>
    <t>82-332-613-200-32-35101</t>
  </si>
  <si>
    <t>Csepegtető tölcsér DN 32 víz- és golyós bűzzárral,</t>
  </si>
  <si>
    <t>műanyagból (PP),</t>
  </si>
  <si>
    <t>HL21 jelű,</t>
  </si>
  <si>
    <t>PP DN32 HL21</t>
  </si>
  <si>
    <t>82-281-136-032-41-00306</t>
  </si>
  <si>
    <t>GENO Neutra VN-70</t>
  </si>
  <si>
    <t>kazán csatlakozó darab 100/150-100/100 2 db</t>
  </si>
  <si>
    <t>égéstermék kaszkád D=200 2 db</t>
  </si>
  <si>
    <t>egyenes ellenörző idom D=200 2 db</t>
  </si>
  <si>
    <t>akna alapcsomag D=200 2 db</t>
  </si>
  <si>
    <t>égéstermék cső D=200 2,0 m 2 db</t>
  </si>
  <si>
    <t>égéstermék cső D=200 1,0 m 4 db</t>
  </si>
  <si>
    <t>szellőző idom D=200 2 db</t>
  </si>
  <si>
    <t>DW-Alkon esővédő elem D=200 1 db</t>
  </si>
  <si>
    <t>Szociális épület fűtés szerelés</t>
  </si>
  <si>
    <t>81-421-109-037-01-12101</t>
  </si>
  <si>
    <t>Vékonyfalú installációs vörösrézcső</t>
  </si>
  <si>
    <t>hideg-melegvíz nyomóvezetéki, központi fűtési célokra,</t>
  </si>
  <si>
    <t>kapilláris forrasztásos kötésekkel, szakaszos nyomáspróbával,</t>
  </si>
  <si>
    <t>csőidomokkal és csőbilincsekkel együtt,</t>
  </si>
  <si>
    <t>SUPERSAN típusú,</t>
  </si>
  <si>
    <t>kemény kivitelben</t>
  </si>
  <si>
    <t>átm. 28x1,5 mm (5 m-es szálban)</t>
  </si>
  <si>
    <t>81-611-004-029-21-31103</t>
  </si>
  <si>
    <t>átm. 42x1,5 mm (5 m-es szálban)</t>
  </si>
  <si>
    <t>81-611-006-043-21-31103</t>
  </si>
  <si>
    <t>108,0 x 3,6 mm-es acélcsőből</t>
  </si>
  <si>
    <t>2 m hosszban</t>
  </si>
  <si>
    <t>82-561-101-042-75-78151</t>
  </si>
  <si>
    <t>82-561-206-006-75-78171</t>
  </si>
  <si>
    <t>N 600 j. 600 literes RX 7218400</t>
  </si>
  <si>
    <t>82-461-108-600-77-11101</t>
  </si>
  <si>
    <t>a DIN 1988 alá nem tartozó ivóvízrendszerek,</t>
  </si>
  <si>
    <t>valamint tűzivíz-, iparivíz- és padlófűtési</t>
  </si>
  <si>
    <t>rendszerek részére, korrózióvédelemmel</t>
  </si>
  <si>
    <t>ellátva, átöblítő és elzáró szerelvények nélkül,</t>
  </si>
  <si>
    <t>60 litertől cserélhető zsákmembránnal,</t>
  </si>
  <si>
    <t>4,0 bar légoldali előfeszítéssel, kék színben,</t>
  </si>
  <si>
    <t>REFLEX "DE" típusú, 10 bar/70°C</t>
  </si>
  <si>
    <t>DE 60 j. 60 literes RX 7306400</t>
  </si>
  <si>
    <t>82-461-102-060-77-11103</t>
  </si>
  <si>
    <t>DE 18 j. 18 literes RX 7303000</t>
  </si>
  <si>
    <t>82-461-101-018-77-11103</t>
  </si>
  <si>
    <t>Flexbalance Plus F65</t>
  </si>
  <si>
    <t>DN 100</t>
  </si>
  <si>
    <t>82-122-210-010-02-25201</t>
  </si>
  <si>
    <t>1" 306006</t>
  </si>
  <si>
    <t>82-121-204-004-42-34111</t>
  </si>
  <si>
    <t>1 1/4" 306007</t>
  </si>
  <si>
    <t>82-121-205-005-42-34111</t>
  </si>
  <si>
    <t>USV-M 32-1 1/4" Kvs=6,3 003Z0124</t>
  </si>
  <si>
    <t>82-121-225-055-21-61113</t>
  </si>
  <si>
    <t>1 1/4" (kvs 16,0 m3/ó)</t>
  </si>
  <si>
    <t>82-121-425-005-26-12321</t>
  </si>
  <si>
    <t>VIESSMANN szabályzás (Vitotronic 200-H szabályozóval,</t>
  </si>
  <si>
    <t>LON kommunikációs modullal)</t>
  </si>
  <si>
    <t>Tetőre szerelhető napkollektor</t>
  </si>
  <si>
    <t>VIESSMANN Vitosol 200-T típusú,</t>
  </si>
  <si>
    <t>VIESSMANN Vitosol 200-T</t>
  </si>
  <si>
    <t>84-401-101-001-02-41101</t>
  </si>
  <si>
    <t>Szolár hidraulikus állomás vezérléssel,</t>
  </si>
  <si>
    <t>keringtető szivattyúval, biztonsági szeleppel,</t>
  </si>
  <si>
    <t>áramlás szabályozóval, felszerelve és bekötve,</t>
  </si>
  <si>
    <t>VIESSMANN Solar Divicon típusú,</t>
  </si>
  <si>
    <t>PS10</t>
  </si>
  <si>
    <t>84-421-102-006-02-41401</t>
  </si>
  <si>
    <t>Lapostető tartószerkezet</t>
  </si>
  <si>
    <t>síkkolektorhoz 2 x 4 db</t>
  </si>
  <si>
    <t>84-411-131-001-02-41251</t>
  </si>
  <si>
    <t>Cirkulációs váltószelep</t>
  </si>
  <si>
    <t>DN25</t>
  </si>
  <si>
    <t>82-261-124-014-11-11211</t>
  </si>
  <si>
    <t>GRUNDFOS ALPHA3 típusú, szürkeöntvény házzal,</t>
  </si>
  <si>
    <t>ALPHA3 32- 80 1 1/4"</t>
  </si>
  <si>
    <t>82-712-105-024-01-12113</t>
  </si>
  <si>
    <t>MAGNA3 25- 80 1"</t>
  </si>
  <si>
    <t>MAGNA1 32- 60 1 1/4"</t>
  </si>
  <si>
    <t xml:space="preserve">MAGNA 32- 80 1 1/4" </t>
  </si>
  <si>
    <t xml:space="preserve">MAGNA 32- 120 1 1/4" </t>
  </si>
  <si>
    <t>Multienergiás fűtésű solar melegvíztároló,</t>
  </si>
  <si>
    <t>elsősorban napkollektorról és/vagy bármilyen kazánnal</t>
  </si>
  <si>
    <t>történő felfűtése, magnézium aktív anóddal, váltóérintkezős</t>
  </si>
  <si>
    <t>hőfokszabályozóval, zománcozott belső tartállyal, fehér porlakk</t>
  </si>
  <si>
    <t>bevonatú acéllemez köpennyel, felszerelve és bekötve,</t>
  </si>
  <si>
    <t>(de az elektromos bekötés nélkül)</t>
  </si>
  <si>
    <t>HAJDU STA típusú, álló, hengeres kivitelben,</t>
  </si>
  <si>
    <t>beépített 2 hőcserélővel</t>
  </si>
  <si>
    <t>STA 1000 C2 tip. 100 literes</t>
  </si>
  <si>
    <t>84-451-202-030-04-11703</t>
  </si>
  <si>
    <t>Vízfék</t>
  </si>
  <si>
    <t>HMV biztonsági szelep sárgarézből,</t>
  </si>
  <si>
    <t>3/4" 6,0 bar 27110</t>
  </si>
  <si>
    <t>82-121-203-034-42-36144</t>
  </si>
  <si>
    <t>DUNAFERR-LUX-uNI- DK 22 típusú, 90/70/20°C, kétsoros kivitel, két konvektorlemezzel,</t>
  </si>
  <si>
    <t>500 mm építési magassággal</t>
  </si>
  <si>
    <t>500 mm hosszúsággal, ht: 961 Watt</t>
  </si>
  <si>
    <t>82-612-121-050-11-13173</t>
  </si>
  <si>
    <t>700 mm hosszúsággal, ht: 1574 Watt</t>
  </si>
  <si>
    <t>82-612-121-070-11-13174</t>
  </si>
  <si>
    <t>800 mm hosszúsággal, ht: 1798 Watt</t>
  </si>
  <si>
    <t>82-612-121-080-11-13174</t>
  </si>
  <si>
    <t>900 mm hosszúsággal, ht: 2023 Watt</t>
  </si>
  <si>
    <t>82-612-121-090-11-13174</t>
  </si>
  <si>
    <t>1000 mm hosszúsággal, ht: 2248 Watt</t>
  </si>
  <si>
    <t>82-612-121-100-11-13174</t>
  </si>
  <si>
    <t>1400 mm hosszúsággal, ht: 3147 Watt</t>
  </si>
  <si>
    <t>82-612-121-140-11-13174</t>
  </si>
  <si>
    <t>1600 mm hosszúsággal, ht: 4800 Watt</t>
  </si>
  <si>
    <t>82-612-131-160-11-13184</t>
  </si>
  <si>
    <t>800 mm hosszúsággal, ht: 3313 Watt</t>
  </si>
  <si>
    <t>82-612-131-080-11-13185</t>
  </si>
  <si>
    <t>500-as radiátorhoz</t>
  </si>
  <si>
    <t>82-612-000-500-11-13191</t>
  </si>
  <si>
    <t>40x89 mm-es</t>
  </si>
  <si>
    <t>teljes felületen ragasztva,</t>
  </si>
  <si>
    <t>KAIFLEX PE-RO típusú, csőhéj, anyaga: extrudált polietilén hab, PE fólia külső kasírozással, mechanikailag igénybevett csőrendszerek szigetelésére,</t>
  </si>
  <si>
    <t>20 mm vastag</t>
  </si>
  <si>
    <t>28 mm átm. csővezetékre</t>
  </si>
  <si>
    <t>48-830-021-028-71-87530</t>
  </si>
  <si>
    <t>KAIFLEX ST típusú, csőhéj, anyaga: szintetikus kaucsuk, szaniter, légtechnikai, klima és hűtési csővezetékre,</t>
  </si>
  <si>
    <t>13 mm vastag</t>
  </si>
  <si>
    <t>42 mm átm. csővezetékre</t>
  </si>
  <si>
    <t>48-830-022-042-71-87030</t>
  </si>
  <si>
    <t>Megrendelő:</t>
  </si>
  <si>
    <t xml:space="preserve">neve: </t>
  </si>
  <si>
    <t xml:space="preserve">címe: </t>
  </si>
  <si>
    <t xml:space="preserve"> </t>
  </si>
  <si>
    <t>Munka megnevezése:</t>
  </si>
  <si>
    <t>KÖLTSÉGVETÉSI  ÖSSZESÍTŐ</t>
  </si>
  <si>
    <t>Fejezet címe</t>
  </si>
  <si>
    <t>Anyag</t>
  </si>
  <si>
    <t>Díj</t>
  </si>
  <si>
    <t>Összesítések</t>
  </si>
  <si>
    <t>Alapösszeg összesen:</t>
  </si>
  <si>
    <t>Nettó összesen:</t>
  </si>
  <si>
    <t>ÁFA:</t>
  </si>
  <si>
    <t>Bruttó összesen:</t>
  </si>
  <si>
    <t>MÁV-START Zrt.</t>
  </si>
  <si>
    <t>1087 Budapest, Könyves Kálmán Krt. 54-60.</t>
  </si>
  <si>
    <t>MÁV Zrt. "B" típusú Kocsijavító telep</t>
  </si>
  <si>
    <t>9600 Celldömölk, Pápai u.1. hrsz: 193/3.</t>
  </si>
  <si>
    <t>Épületgépészeti rendszerek szerelési munkái</t>
  </si>
  <si>
    <t>Készítette: ……………………………</t>
  </si>
  <si>
    <t>Dátum: ……………………………….</t>
  </si>
  <si>
    <t>………………………………………………….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</si>
</sst>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\ &quot;Ft&quot;"/>
  </numFmts>
  <fonts count="12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b/>
      <sz val="12"/>
      <color rgb="FF008000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i/>
      <sz val="10"/>
      <color rgb="FF000000"/>
      <name val="Arial"/>
      <family val="2"/>
      <charset val="238"/>
    </font>
    <font>
      <b/>
      <sz val="12"/>
      <name val="Times New Roman"/>
      <family val="1"/>
      <charset val="238"/>
    </font>
    <font>
      <b/>
      <sz val="12"/>
      <color indexed="17"/>
      <name val="Times New Roman"/>
      <family val="1"/>
      <charset val="238"/>
    </font>
    <font>
      <sz val="12"/>
      <name val="Times New Roman"/>
      <family val="1"/>
      <charset val="238"/>
    </font>
    <font>
      <sz val="12"/>
      <color rgb="FF08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b/>
      <sz val="10"/>
      <color rgb="FF080000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0" fillId="0" borderId="2" xfId="0" applyBorder="1"/>
    <xf numFmtId="0" fontId="2" fillId="0" borderId="2" xfId="0" applyFont="1" applyBorder="1"/>
    <xf numFmtId="0" fontId="2" fillId="0" borderId="0" xfId="0" applyFont="1"/>
    <xf numFmtId="0" fontId="3" fillId="0" borderId="0" xfId="0" applyFont="1"/>
    <xf numFmtId="0" fontId="4" fillId="0" borderId="0" xfId="0" applyFont="1"/>
    <xf numFmtId="4" fontId="4" fillId="0" borderId="0" xfId="0" applyNumberFormat="1" applyFont="1"/>
    <xf numFmtId="3" fontId="4" fillId="0" borderId="0" xfId="0" applyNumberFormat="1" applyFont="1"/>
    <xf numFmtId="4" fontId="5" fillId="0" borderId="1" xfId="0" applyNumberFormat="1" applyFont="1" applyBorder="1"/>
    <xf numFmtId="4" fontId="5" fillId="0" borderId="2" xfId="0" applyNumberFormat="1" applyFont="1" applyBorder="1"/>
    <xf numFmtId="0" fontId="6" fillId="0" borderId="0" xfId="0" applyFont="1"/>
    <xf numFmtId="0" fontId="7" fillId="0" borderId="0" xfId="0" applyFont="1"/>
    <xf numFmtId="0" fontId="8" fillId="0" borderId="0" xfId="0" applyFont="1"/>
    <xf numFmtId="0" fontId="8" fillId="0" borderId="0" xfId="0" applyFont="1" applyAlignment="1">
      <alignment horizontal="right"/>
    </xf>
    <xf numFmtId="0" fontId="8" fillId="0" borderId="3" xfId="0" applyFont="1" applyBorder="1"/>
    <xf numFmtId="0" fontId="6" fillId="0" borderId="3" xfId="0" applyFont="1" applyBorder="1"/>
    <xf numFmtId="0" fontId="8" fillId="0" borderId="0" xfId="0" applyFont="1" applyBorder="1"/>
    <xf numFmtId="0" fontId="6" fillId="0" borderId="0" xfId="0" applyFont="1" applyAlignment="1">
      <alignment horizontal="center"/>
    </xf>
    <xf numFmtId="164" fontId="8" fillId="0" borderId="0" xfId="0" applyNumberFormat="1" applyFont="1"/>
    <xf numFmtId="10" fontId="8" fillId="0" borderId="0" xfId="0" applyNumberFormat="1" applyFont="1"/>
    <xf numFmtId="164" fontId="8" fillId="0" borderId="3" xfId="0" applyNumberFormat="1" applyFont="1" applyBorder="1"/>
    <xf numFmtId="10" fontId="7" fillId="0" borderId="0" xfId="0" applyNumberFormat="1" applyFont="1"/>
    <xf numFmtId="0" fontId="10" fillId="0" borderId="0" xfId="0" applyNumberFormat="1" applyFont="1"/>
    <xf numFmtId="164" fontId="9" fillId="0" borderId="0" xfId="0" applyNumberFormat="1" applyFont="1"/>
    <xf numFmtId="9" fontId="9" fillId="0" borderId="3" xfId="0" applyNumberFormat="1" applyFont="1" applyBorder="1"/>
    <xf numFmtId="0" fontId="0" fillId="0" borderId="0" xfId="0" applyProtection="1">
      <protection locked="0"/>
    </xf>
    <xf numFmtId="4" fontId="3" fillId="2" borderId="0" xfId="0" applyNumberFormat="1" applyFont="1" applyFill="1" applyProtection="1">
      <protection locked="0"/>
    </xf>
    <xf numFmtId="4" fontId="3" fillId="2" borderId="0" xfId="0" applyNumberFormat="1" applyFont="1" applyFill="1" applyProtection="1"/>
    <xf numFmtId="0" fontId="0" fillId="0" borderId="0" xfId="0" applyFill="1"/>
    <xf numFmtId="0" fontId="9" fillId="0" borderId="0" xfId="0" applyNumberFormat="1" applyFont="1" applyAlignment="1">
      <alignment horizontal="left"/>
    </xf>
    <xf numFmtId="0" fontId="8" fillId="0" borderId="0" xfId="0" applyFont="1" applyAlignment="1">
      <alignment horizontal="left"/>
    </xf>
    <xf numFmtId="0" fontId="8" fillId="0" borderId="3" xfId="0" applyFont="1" applyBorder="1" applyAlignment="1">
      <alignment horizontal="left"/>
    </xf>
    <xf numFmtId="0" fontId="6" fillId="0" borderId="0" xfId="0" applyFont="1" applyAlignment="1">
      <alignment horizontal="center"/>
    </xf>
    <xf numFmtId="164" fontId="8" fillId="0" borderId="3" xfId="0" applyNumberFormat="1" applyFont="1" applyBorder="1" applyAlignment="1">
      <alignment horizontal="center"/>
    </xf>
    <xf numFmtId="3" fontId="8" fillId="0" borderId="3" xfId="0" applyNumberFormat="1" applyFont="1" applyBorder="1" applyAlignment="1">
      <alignment horizontal="center"/>
    </xf>
    <xf numFmtId="164" fontId="6" fillId="0" borderId="4" xfId="0" applyNumberFormat="1" applyFont="1" applyBorder="1" applyAlignment="1">
      <alignment horizontal="center"/>
    </xf>
    <xf numFmtId="49" fontId="11" fillId="0" borderId="0" xfId="0" applyNumberFormat="1" applyFont="1" applyAlignment="1">
      <alignment horizontal="left"/>
    </xf>
    <xf numFmtId="49" fontId="8" fillId="0" borderId="0" xfId="0" applyNumberFormat="1" applyFont="1" applyAlignment="1">
      <alignment horizontal="left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7" fillId="0" borderId="3" xfId="0" applyFont="1" applyBorder="1" applyAlignment="1">
      <alignment horizontal="left"/>
    </xf>
    <xf numFmtId="0" fontId="8" fillId="2" borderId="0" xfId="0" applyFont="1" applyFill="1" applyAlignment="1" applyProtection="1">
      <protection locked="0"/>
    </xf>
    <xf numFmtId="0" fontId="9" fillId="0" borderId="3" xfId="0" applyNumberFormat="1" applyFont="1" applyBorder="1" applyAlignment="1">
      <alignment horizontal="left"/>
    </xf>
    <xf numFmtId="0" fontId="8" fillId="0" borderId="0" xfId="0" applyFont="1" applyBorder="1" applyAlignment="1">
      <alignment horizontal="center"/>
    </xf>
    <xf numFmtId="0" fontId="8" fillId="2" borderId="0" xfId="0" applyFont="1" applyFill="1" applyAlignment="1" applyProtection="1">
      <alignment horizontal="left"/>
      <protection locked="0"/>
    </xf>
    <xf numFmtId="0" fontId="0" fillId="0" borderId="0" xfId="0" applyAlignment="1" applyProtection="1">
      <protection locked="0"/>
    </xf>
  </cellXfs>
  <cellStyles count="1">
    <cellStyle name="Normá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5"/>
  <sheetViews>
    <sheetView tabSelected="1" workbookViewId="0"/>
  </sheetViews>
  <sheetFormatPr defaultRowHeight="15" x14ac:dyDescent="0.25"/>
  <cols>
    <col min="1" max="1" width="39.5703125" customWidth="1"/>
    <col min="2" max="2" width="11.85546875" customWidth="1"/>
    <col min="3" max="3" width="22.7109375" customWidth="1"/>
    <col min="4" max="4" width="21.85546875" customWidth="1"/>
  </cols>
  <sheetData>
    <row r="1" spans="1:4" ht="15.75" x14ac:dyDescent="0.25">
      <c r="A1" s="11" t="s">
        <v>677</v>
      </c>
      <c r="B1" s="12"/>
      <c r="C1" s="13"/>
      <c r="D1" s="13"/>
    </row>
    <row r="2" spans="1:4" ht="15.75" x14ac:dyDescent="0.25">
      <c r="A2" s="14" t="s">
        <v>678</v>
      </c>
      <c r="B2" s="30" t="s">
        <v>691</v>
      </c>
      <c r="C2" s="40"/>
      <c r="D2" s="40"/>
    </row>
    <row r="3" spans="1:4" ht="15.75" x14ac:dyDescent="0.25">
      <c r="A3" s="14" t="s">
        <v>679</v>
      </c>
      <c r="B3" s="30" t="s">
        <v>692</v>
      </c>
      <c r="C3" s="40"/>
      <c r="D3" s="40"/>
    </row>
    <row r="4" spans="1:4" ht="16.5" thickBot="1" x14ac:dyDescent="0.3">
      <c r="A4" s="15" t="s">
        <v>680</v>
      </c>
      <c r="B4" s="41"/>
      <c r="C4" s="41"/>
      <c r="D4" s="41"/>
    </row>
    <row r="5" spans="1:4" ht="15.75" x14ac:dyDescent="0.25">
      <c r="A5" s="11" t="s">
        <v>681</v>
      </c>
      <c r="B5" s="12"/>
      <c r="C5" s="11"/>
      <c r="D5" s="11"/>
    </row>
    <row r="6" spans="1:4" ht="15.75" x14ac:dyDescent="0.25">
      <c r="A6" s="14"/>
      <c r="B6" s="30" t="s">
        <v>693</v>
      </c>
      <c r="C6" s="40"/>
      <c r="D6" s="40"/>
    </row>
    <row r="7" spans="1:4" ht="15.75" x14ac:dyDescent="0.25">
      <c r="A7" s="14"/>
      <c r="B7" s="30" t="s">
        <v>694</v>
      </c>
      <c r="C7" s="40"/>
      <c r="D7" s="40"/>
    </row>
    <row r="8" spans="1:4" ht="15.75" x14ac:dyDescent="0.25">
      <c r="A8" s="11"/>
      <c r="B8" s="30" t="s">
        <v>695</v>
      </c>
      <c r="C8" s="40"/>
      <c r="D8" s="40"/>
    </row>
    <row r="9" spans="1:4" ht="16.5" thickBot="1" x14ac:dyDescent="0.3">
      <c r="A9" s="16"/>
      <c r="B9" s="43"/>
      <c r="C9" s="41"/>
      <c r="D9" s="41"/>
    </row>
    <row r="10" spans="1:4" ht="15.75" x14ac:dyDescent="0.25">
      <c r="A10" s="17"/>
      <c r="B10" s="17"/>
      <c r="C10" s="17"/>
      <c r="D10" s="17"/>
    </row>
    <row r="11" spans="1:4" ht="15.75" x14ac:dyDescent="0.25">
      <c r="A11" s="44" t="s">
        <v>682</v>
      </c>
      <c r="B11" s="44"/>
      <c r="C11" s="44"/>
      <c r="D11" s="44"/>
    </row>
    <row r="12" spans="1:4" ht="15.75" x14ac:dyDescent="0.25">
      <c r="A12" s="13"/>
      <c r="B12" s="42" t="s">
        <v>696</v>
      </c>
      <c r="C12" s="42"/>
      <c r="D12" s="42"/>
    </row>
    <row r="13" spans="1:4" ht="15.75" x14ac:dyDescent="0.25">
      <c r="A13" s="13"/>
      <c r="B13" s="45" t="s">
        <v>697</v>
      </c>
      <c r="C13" s="45"/>
      <c r="D13" s="45"/>
    </row>
    <row r="14" spans="1:4" ht="15.75" x14ac:dyDescent="0.25">
      <c r="A14" s="39"/>
      <c r="B14" s="39"/>
      <c r="C14" s="39"/>
      <c r="D14" s="39"/>
    </row>
    <row r="15" spans="1:4" ht="15.75" x14ac:dyDescent="0.25">
      <c r="A15" s="39"/>
      <c r="B15" s="39"/>
      <c r="C15" s="39"/>
      <c r="D15" s="39"/>
    </row>
    <row r="16" spans="1:4" ht="15.75" x14ac:dyDescent="0.25">
      <c r="A16" s="39"/>
      <c r="B16" s="39"/>
      <c r="C16" s="39"/>
      <c r="D16" s="39"/>
    </row>
    <row r="17" spans="1:4" ht="16.5" thickBot="1" x14ac:dyDescent="0.3">
      <c r="A17" s="15"/>
      <c r="B17" s="32"/>
      <c r="C17" s="32"/>
      <c r="D17" s="32"/>
    </row>
    <row r="18" spans="1:4" ht="15.75" x14ac:dyDescent="0.25">
      <c r="A18" s="13"/>
      <c r="B18" s="13"/>
      <c r="C18" s="13"/>
      <c r="D18" s="13"/>
    </row>
    <row r="19" spans="1:4" ht="15.75" x14ac:dyDescent="0.25">
      <c r="A19" s="18" t="s">
        <v>683</v>
      </c>
      <c r="B19" s="13"/>
      <c r="C19" s="18" t="s">
        <v>684</v>
      </c>
      <c r="D19" s="18" t="s">
        <v>685</v>
      </c>
    </row>
    <row r="20" spans="1:4" ht="15.75" x14ac:dyDescent="0.25">
      <c r="A20" s="13"/>
      <c r="B20" s="13"/>
      <c r="C20" s="13"/>
      <c r="D20" s="13"/>
    </row>
    <row r="21" spans="1:4" ht="15.75" x14ac:dyDescent="0.25">
      <c r="A21" s="23" t="s">
        <v>12</v>
      </c>
      <c r="B21" s="12"/>
      <c r="C21" s="24">
        <f>SUM(KVS!H200)</f>
        <v>0</v>
      </c>
      <c r="D21" s="24">
        <f>SUM(KVS!I200,KVS!J200)</f>
        <v>0</v>
      </c>
    </row>
    <row r="22" spans="1:4" ht="15.75" x14ac:dyDescent="0.25">
      <c r="A22" s="23" t="s">
        <v>98</v>
      </c>
      <c r="B22" s="12"/>
      <c r="C22" s="24">
        <f>SUM(KVS!H302)</f>
        <v>0</v>
      </c>
      <c r="D22" s="24">
        <f>SUM(KVS!I302,KVS!J302)</f>
        <v>0</v>
      </c>
    </row>
    <row r="23" spans="1:4" ht="15.75" x14ac:dyDescent="0.25">
      <c r="A23" s="23" t="s">
        <v>106</v>
      </c>
      <c r="B23" s="12"/>
      <c r="C23" s="24">
        <f>SUM(KVS!H410)</f>
        <v>0</v>
      </c>
      <c r="D23" s="24">
        <f>SUM(KVS!I410,KVS!J410)</f>
        <v>0</v>
      </c>
    </row>
    <row r="24" spans="1:4" ht="15.75" x14ac:dyDescent="0.25">
      <c r="A24" s="23" t="s">
        <v>112</v>
      </c>
      <c r="B24" s="12"/>
      <c r="C24" s="24">
        <f>SUM(KVS!H861)</f>
        <v>0</v>
      </c>
      <c r="D24" s="24">
        <f>SUM(KVS!I861,KVS!J861)</f>
        <v>0</v>
      </c>
    </row>
    <row r="25" spans="1:4" ht="15.75" x14ac:dyDescent="0.25">
      <c r="A25" s="23" t="s">
        <v>288</v>
      </c>
      <c r="B25" s="12"/>
      <c r="C25" s="24">
        <f>SUM(KVS!H1590)</f>
        <v>0</v>
      </c>
      <c r="D25" s="24">
        <f>SUM(KVS!I1590,KVS!J1590)</f>
        <v>0</v>
      </c>
    </row>
    <row r="26" spans="1:4" ht="15.75" x14ac:dyDescent="0.25">
      <c r="A26" s="23" t="s">
        <v>542</v>
      </c>
      <c r="B26" s="12"/>
      <c r="C26" s="24">
        <f>SUM(KVS!H1851)</f>
        <v>0</v>
      </c>
      <c r="D26" s="24">
        <f>SUM(KVS!I1851,KVS!J1851)</f>
        <v>0</v>
      </c>
    </row>
    <row r="27" spans="1:4" ht="15.75" x14ac:dyDescent="0.25">
      <c r="A27" s="23" t="s">
        <v>568</v>
      </c>
      <c r="B27" s="12"/>
      <c r="C27" s="24">
        <f>SUM(KVS!H2799)</f>
        <v>0</v>
      </c>
      <c r="D27" s="24">
        <f>SUM(KVS!I2799,KVS!J2799)</f>
        <v>0</v>
      </c>
    </row>
    <row r="28" spans="1:4" ht="15.75" x14ac:dyDescent="0.25">
      <c r="A28" s="13"/>
      <c r="B28" s="13"/>
      <c r="C28" s="19"/>
      <c r="D28" s="19"/>
    </row>
    <row r="29" spans="1:4" ht="15.75" x14ac:dyDescent="0.25">
      <c r="A29" s="33" t="s">
        <v>686</v>
      </c>
      <c r="B29" s="33"/>
      <c r="C29" s="33"/>
      <c r="D29" s="33"/>
    </row>
    <row r="30" spans="1:4" ht="15.75" x14ac:dyDescent="0.25">
      <c r="A30" s="13"/>
      <c r="B30" s="13"/>
      <c r="C30" s="13"/>
      <c r="D30" s="13"/>
    </row>
    <row r="31" spans="1:4" ht="16.5" thickBot="1" x14ac:dyDescent="0.3">
      <c r="A31" s="11" t="s">
        <v>687</v>
      </c>
      <c r="B31" s="20"/>
      <c r="C31" s="21">
        <f>SUM(C21:C28)</f>
        <v>0</v>
      </c>
      <c r="D31" s="21">
        <f>SUM(D21:D28)</f>
        <v>0</v>
      </c>
    </row>
    <row r="32" spans="1:4" ht="15.75" x14ac:dyDescent="0.25">
      <c r="A32" s="13"/>
      <c r="B32" s="22"/>
      <c r="C32" s="19"/>
      <c r="D32" s="19"/>
    </row>
    <row r="33" spans="1:4" ht="16.5" thickBot="1" x14ac:dyDescent="0.3">
      <c r="A33" s="11" t="s">
        <v>688</v>
      </c>
      <c r="B33" s="13"/>
      <c r="C33" s="34">
        <f>C31+D31</f>
        <v>0</v>
      </c>
      <c r="D33" s="34"/>
    </row>
    <row r="34" spans="1:4" ht="15.75" x14ac:dyDescent="0.25">
      <c r="A34" s="13"/>
      <c r="B34" s="13"/>
      <c r="C34" s="13"/>
      <c r="D34" s="13"/>
    </row>
    <row r="35" spans="1:4" ht="16.5" thickBot="1" x14ac:dyDescent="0.3">
      <c r="A35" s="13" t="s">
        <v>689</v>
      </c>
      <c r="B35" s="25">
        <v>0.27</v>
      </c>
      <c r="C35" s="35">
        <f>IF( B35&gt;1,C33*B35/100,C33*B35)</f>
        <v>0</v>
      </c>
      <c r="D35" s="35"/>
    </row>
    <row r="36" spans="1:4" ht="15.75" x14ac:dyDescent="0.25">
      <c r="A36" s="13"/>
      <c r="B36" s="13"/>
      <c r="C36" s="13"/>
      <c r="D36" s="13"/>
    </row>
    <row r="37" spans="1:4" ht="15.75" x14ac:dyDescent="0.25">
      <c r="A37" s="13"/>
      <c r="B37" s="13"/>
      <c r="C37" s="13"/>
      <c r="D37" s="13"/>
    </row>
    <row r="38" spans="1:4" ht="16.5" thickBot="1" x14ac:dyDescent="0.3">
      <c r="A38" s="11" t="s">
        <v>690</v>
      </c>
      <c r="B38" s="13"/>
      <c r="C38" s="36">
        <f>C35+C33</f>
        <v>0</v>
      </c>
      <c r="D38" s="36"/>
    </row>
    <row r="39" spans="1:4" ht="16.5" thickTop="1" x14ac:dyDescent="0.25">
      <c r="A39" s="13"/>
      <c r="B39" s="13"/>
      <c r="C39" s="13"/>
      <c r="D39" s="13"/>
    </row>
    <row r="40" spans="1:4" ht="15.75" x14ac:dyDescent="0.25">
      <c r="A40" s="37"/>
      <c r="B40" s="38"/>
      <c r="C40" s="38"/>
      <c r="D40" s="38"/>
    </row>
    <row r="41" spans="1:4" ht="15.75" x14ac:dyDescent="0.25">
      <c r="A41" s="13"/>
      <c r="B41" s="13"/>
      <c r="C41" s="13"/>
      <c r="D41" s="13"/>
    </row>
    <row r="42" spans="1:4" ht="15.75" x14ac:dyDescent="0.25">
      <c r="A42" s="30"/>
      <c r="B42" s="31"/>
      <c r="C42" s="31"/>
      <c r="D42" s="31"/>
    </row>
    <row r="43" spans="1:4" ht="15.75" x14ac:dyDescent="0.25">
      <c r="A43" s="13"/>
      <c r="B43" s="13"/>
      <c r="C43" s="13"/>
      <c r="D43" s="13"/>
    </row>
    <row r="44" spans="1:4" ht="15.75" x14ac:dyDescent="0.25">
      <c r="A44" s="13"/>
      <c r="B44" s="13"/>
      <c r="C44" s="13"/>
      <c r="D44" s="13"/>
    </row>
    <row r="45" spans="1:4" ht="15.75" x14ac:dyDescent="0.25">
      <c r="A45" s="13"/>
      <c r="B45" s="13"/>
      <c r="C45" s="13"/>
      <c r="D45" s="13"/>
    </row>
  </sheetData>
  <sheetProtection algorithmName="SHA-512" hashValue="vtVxFBkol/wTRfG+5V81Q0b3pbdxruRdv4tRbk6KsiquFqY8yowdb/lMeKqKZAWsROE2w2FOJXumm/I/M1HhAg==" saltValue="PqnHNgoQ31lhhWacIMx9tw==" spinCount="100000" sheet="1" objects="1" scenarios="1"/>
  <mergeCells count="20">
    <mergeCell ref="A16:D16"/>
    <mergeCell ref="B2:D2"/>
    <mergeCell ref="B3:D3"/>
    <mergeCell ref="B4:D4"/>
    <mergeCell ref="B6:D6"/>
    <mergeCell ref="B7:D7"/>
    <mergeCell ref="B8:D8"/>
    <mergeCell ref="B12:D12"/>
    <mergeCell ref="B9:D9"/>
    <mergeCell ref="A11:D11"/>
    <mergeCell ref="B13:D13"/>
    <mergeCell ref="A14:D14"/>
    <mergeCell ref="A15:D15"/>
    <mergeCell ref="A42:D42"/>
    <mergeCell ref="B17:D17"/>
    <mergeCell ref="A29:D29"/>
    <mergeCell ref="C33:D33"/>
    <mergeCell ref="C35:D35"/>
    <mergeCell ref="C38:D38"/>
    <mergeCell ref="A40:D4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2800"/>
  <sheetViews>
    <sheetView workbookViewId="0"/>
  </sheetViews>
  <sheetFormatPr defaultRowHeight="15" x14ac:dyDescent="0.25"/>
  <cols>
    <col min="1" max="1" width="15.28515625" customWidth="1"/>
    <col min="2" max="2" width="28.140625" customWidth="1"/>
    <col min="3" max="3" width="76.85546875" customWidth="1"/>
    <col min="7" max="7" width="10.140625" bestFit="1" customWidth="1"/>
    <col min="8" max="10" width="13.140625" customWidth="1"/>
  </cols>
  <sheetData>
    <row r="3" spans="1:10" x14ac:dyDescent="0.25">
      <c r="A3" s="26" t="s">
        <v>0</v>
      </c>
      <c r="B3" s="46" t="s">
        <v>698</v>
      </c>
      <c r="C3" s="46"/>
      <c r="D3" s="46"/>
      <c r="E3" s="46"/>
      <c r="F3" s="46"/>
    </row>
    <row r="4" spans="1:10" x14ac:dyDescent="0.25">
      <c r="A4" s="26" t="s">
        <v>1</v>
      </c>
      <c r="B4" s="46" t="s">
        <v>698</v>
      </c>
      <c r="C4" s="46"/>
      <c r="D4" s="46"/>
      <c r="E4" s="46"/>
      <c r="F4" s="46"/>
    </row>
    <row r="5" spans="1:10" x14ac:dyDescent="0.25">
      <c r="A5" s="26" t="s">
        <v>2</v>
      </c>
      <c r="B5" s="46" t="s">
        <v>698</v>
      </c>
      <c r="C5" s="46"/>
      <c r="D5" s="46"/>
      <c r="E5" s="46"/>
      <c r="F5" s="46"/>
    </row>
    <row r="7" spans="1:10" ht="15.75" thickBot="1" x14ac:dyDescent="0.3">
      <c r="A7" s="1" t="s">
        <v>3</v>
      </c>
      <c r="B7" s="1" t="s">
        <v>4</v>
      </c>
      <c r="C7" s="1" t="s">
        <v>5</v>
      </c>
      <c r="D7" s="1" t="s">
        <v>6</v>
      </c>
      <c r="E7" s="1" t="s">
        <v>7</v>
      </c>
      <c r="F7" s="1"/>
      <c r="G7" s="1" t="s">
        <v>8</v>
      </c>
      <c r="H7" s="1" t="s">
        <v>9</v>
      </c>
      <c r="I7" s="1" t="s">
        <v>10</v>
      </c>
      <c r="J7" s="1" t="s">
        <v>11</v>
      </c>
    </row>
    <row r="8" spans="1:10" ht="16.5" thickTop="1" x14ac:dyDescent="0.25">
      <c r="A8" s="3"/>
      <c r="B8" s="2"/>
      <c r="C8" s="2"/>
      <c r="D8" s="2"/>
      <c r="E8" s="2"/>
      <c r="F8" s="2"/>
      <c r="G8" s="2"/>
      <c r="H8" s="2"/>
      <c r="I8" s="2"/>
      <c r="J8" s="2"/>
    </row>
    <row r="9" spans="1:10" ht="15.75" x14ac:dyDescent="0.25">
      <c r="A9" s="4" t="s">
        <v>12</v>
      </c>
    </row>
    <row r="11" spans="1:10" x14ac:dyDescent="0.25">
      <c r="C11" s="5" t="s">
        <v>13</v>
      </c>
    </row>
    <row r="12" spans="1:10" x14ac:dyDescent="0.25">
      <c r="C12" s="5" t="s">
        <v>14</v>
      </c>
    </row>
    <row r="13" spans="1:10" x14ac:dyDescent="0.25">
      <c r="A13" s="5">
        <v>1</v>
      </c>
      <c r="B13" s="6" t="s">
        <v>16</v>
      </c>
      <c r="C13" s="5" t="s">
        <v>15</v>
      </c>
      <c r="D13" s="7">
        <f>ROUND( 1,2 )</f>
        <v>1</v>
      </c>
      <c r="E13" s="5" t="s">
        <v>17</v>
      </c>
      <c r="F13" s="6" t="s">
        <v>18</v>
      </c>
      <c r="G13" s="27">
        <v>0</v>
      </c>
      <c r="H13" s="7">
        <f>ROUND( D$13*G13,2 )</f>
        <v>0</v>
      </c>
    </row>
    <row r="14" spans="1:10" x14ac:dyDescent="0.25">
      <c r="F14" s="6" t="s">
        <v>19</v>
      </c>
      <c r="G14" s="27">
        <v>0</v>
      </c>
      <c r="I14" s="7">
        <f>ROUND( D$13*G14,0 )</f>
        <v>0</v>
      </c>
    </row>
    <row r="15" spans="1:10" x14ac:dyDescent="0.25">
      <c r="F15" s="6" t="s">
        <v>20</v>
      </c>
      <c r="G15" s="27">
        <v>0</v>
      </c>
      <c r="J15" s="7">
        <f>ROUND( D$13*G15,2 )</f>
        <v>0</v>
      </c>
    </row>
    <row r="18" spans="1:10" x14ac:dyDescent="0.25">
      <c r="C18" s="5" t="s">
        <v>13</v>
      </c>
    </row>
    <row r="19" spans="1:10" x14ac:dyDescent="0.25">
      <c r="C19" s="5" t="s">
        <v>14</v>
      </c>
    </row>
    <row r="20" spans="1:10" x14ac:dyDescent="0.25">
      <c r="A20" s="5">
        <v>2</v>
      </c>
      <c r="B20" s="6" t="s">
        <v>22</v>
      </c>
      <c r="C20" s="5" t="s">
        <v>21</v>
      </c>
      <c r="D20" s="7">
        <f>ROUND( 1,2 )</f>
        <v>1</v>
      </c>
      <c r="E20" s="5" t="s">
        <v>17</v>
      </c>
      <c r="F20" s="6" t="s">
        <v>18</v>
      </c>
      <c r="G20" s="27">
        <v>0</v>
      </c>
      <c r="H20" s="7">
        <f>ROUND( D$20*G20,2 )</f>
        <v>0</v>
      </c>
    </row>
    <row r="21" spans="1:10" x14ac:dyDescent="0.25">
      <c r="F21" s="6" t="s">
        <v>19</v>
      </c>
      <c r="G21" s="27">
        <v>0</v>
      </c>
      <c r="I21" s="7">
        <f>ROUND( D$20*G21,0 )</f>
        <v>0</v>
      </c>
    </row>
    <row r="22" spans="1:10" x14ac:dyDescent="0.25">
      <c r="F22" s="6" t="s">
        <v>20</v>
      </c>
      <c r="G22" s="27">
        <v>0</v>
      </c>
      <c r="J22" s="7">
        <f>ROUND( D$20*G22,2 )</f>
        <v>0</v>
      </c>
    </row>
    <row r="25" spans="1:10" x14ac:dyDescent="0.25">
      <c r="C25" s="5" t="s">
        <v>23</v>
      </c>
    </row>
    <row r="26" spans="1:10" x14ac:dyDescent="0.25">
      <c r="C26" s="5" t="s">
        <v>24</v>
      </c>
    </row>
    <row r="27" spans="1:10" x14ac:dyDescent="0.25">
      <c r="C27" s="5" t="s">
        <v>25</v>
      </c>
    </row>
    <row r="28" spans="1:10" x14ac:dyDescent="0.25">
      <c r="C28" s="5" t="s">
        <v>26</v>
      </c>
    </row>
    <row r="29" spans="1:10" x14ac:dyDescent="0.25">
      <c r="A29" s="5">
        <v>3</v>
      </c>
      <c r="B29" s="6" t="s">
        <v>27</v>
      </c>
      <c r="C29" s="5"/>
      <c r="D29" s="7">
        <f>ROUND( 1,2 )</f>
        <v>1</v>
      </c>
      <c r="E29" s="5" t="s">
        <v>17</v>
      </c>
      <c r="F29" s="6" t="s">
        <v>18</v>
      </c>
      <c r="G29" s="27">
        <v>0</v>
      </c>
      <c r="H29" s="7">
        <f>ROUND( D$29*G29,2 )</f>
        <v>0</v>
      </c>
    </row>
    <row r="30" spans="1:10" x14ac:dyDescent="0.25">
      <c r="F30" s="6" t="s">
        <v>19</v>
      </c>
      <c r="G30" s="27">
        <v>0</v>
      </c>
      <c r="I30" s="7">
        <f>ROUND( D$29*G30,0 )</f>
        <v>0</v>
      </c>
    </row>
    <row r="31" spans="1:10" x14ac:dyDescent="0.25">
      <c r="F31" s="6" t="s">
        <v>20</v>
      </c>
      <c r="G31" s="27">
        <v>0</v>
      </c>
      <c r="J31" s="7">
        <f>ROUND( D$29*G31,2 )</f>
        <v>0</v>
      </c>
    </row>
    <row r="34" spans="1:10" x14ac:dyDescent="0.25">
      <c r="C34" s="5" t="s">
        <v>28</v>
      </c>
    </row>
    <row r="35" spans="1:10" x14ac:dyDescent="0.25">
      <c r="C35" s="5" t="s">
        <v>29</v>
      </c>
    </row>
    <row r="36" spans="1:10" x14ac:dyDescent="0.25">
      <c r="A36" s="5">
        <v>4</v>
      </c>
      <c r="B36" s="6" t="s">
        <v>31</v>
      </c>
      <c r="C36" s="5" t="s">
        <v>30</v>
      </c>
      <c r="D36" s="8">
        <f>ROUND( 140,0 )</f>
        <v>140</v>
      </c>
      <c r="E36" s="5" t="s">
        <v>32</v>
      </c>
      <c r="F36" s="6" t="s">
        <v>18</v>
      </c>
      <c r="G36" s="27">
        <v>0</v>
      </c>
      <c r="H36" s="7">
        <f>ROUND( D$36*G36,2 )</f>
        <v>0</v>
      </c>
    </row>
    <row r="37" spans="1:10" x14ac:dyDescent="0.25">
      <c r="F37" s="6" t="s">
        <v>19</v>
      </c>
      <c r="G37" s="27">
        <v>0</v>
      </c>
      <c r="I37" s="7">
        <f>ROUND( D$36*G37,0 )</f>
        <v>0</v>
      </c>
    </row>
    <row r="38" spans="1:10" x14ac:dyDescent="0.25">
      <c r="F38" s="6" t="s">
        <v>20</v>
      </c>
      <c r="G38" s="27">
        <v>0</v>
      </c>
      <c r="J38" s="7">
        <f>ROUND( D$36*G38,2 )</f>
        <v>0</v>
      </c>
    </row>
    <row r="41" spans="1:10" x14ac:dyDescent="0.25">
      <c r="C41" s="5" t="s">
        <v>28</v>
      </c>
    </row>
    <row r="42" spans="1:10" x14ac:dyDescent="0.25">
      <c r="C42" s="5" t="s">
        <v>29</v>
      </c>
    </row>
    <row r="43" spans="1:10" x14ac:dyDescent="0.25">
      <c r="A43" s="5">
        <v>5</v>
      </c>
      <c r="B43" s="6" t="s">
        <v>34</v>
      </c>
      <c r="C43" s="5" t="s">
        <v>33</v>
      </c>
      <c r="D43" s="7">
        <f>ROUND( 35,2 )</f>
        <v>35</v>
      </c>
      <c r="E43" s="5" t="s">
        <v>32</v>
      </c>
      <c r="F43" s="6" t="s">
        <v>18</v>
      </c>
      <c r="G43" s="27">
        <v>0</v>
      </c>
      <c r="H43" s="7">
        <f>ROUND( D$43*G43,2 )</f>
        <v>0</v>
      </c>
    </row>
    <row r="44" spans="1:10" x14ac:dyDescent="0.25">
      <c r="F44" s="6" t="s">
        <v>19</v>
      </c>
      <c r="G44" s="27">
        <v>0</v>
      </c>
      <c r="I44" s="7">
        <f>ROUND( D$43*G44,0 )</f>
        <v>0</v>
      </c>
    </row>
    <row r="45" spans="1:10" x14ac:dyDescent="0.25">
      <c r="F45" s="6" t="s">
        <v>20</v>
      </c>
      <c r="G45" s="27">
        <v>0</v>
      </c>
      <c r="J45" s="7">
        <f>ROUND( D$43*G45,2 )</f>
        <v>0</v>
      </c>
    </row>
    <row r="48" spans="1:10" x14ac:dyDescent="0.25">
      <c r="C48" s="5" t="s">
        <v>28</v>
      </c>
    </row>
    <row r="49" spans="1:10" x14ac:dyDescent="0.25">
      <c r="C49" s="5" t="s">
        <v>29</v>
      </c>
    </row>
    <row r="50" spans="1:10" x14ac:dyDescent="0.25">
      <c r="A50" s="5">
        <v>6</v>
      </c>
      <c r="B50" s="6" t="s">
        <v>36</v>
      </c>
      <c r="C50" s="5" t="s">
        <v>35</v>
      </c>
      <c r="D50" s="7">
        <f>ROUND( 20,2 )</f>
        <v>20</v>
      </c>
      <c r="E50" s="5" t="s">
        <v>32</v>
      </c>
      <c r="F50" s="6" t="s">
        <v>18</v>
      </c>
      <c r="G50" s="27">
        <v>0</v>
      </c>
      <c r="H50" s="7">
        <f>ROUND( D$50*G50,2 )</f>
        <v>0</v>
      </c>
    </row>
    <row r="51" spans="1:10" x14ac:dyDescent="0.25">
      <c r="F51" s="6" t="s">
        <v>19</v>
      </c>
      <c r="G51" s="27">
        <v>0</v>
      </c>
      <c r="I51" s="7">
        <f>ROUND( D$50*G51,0 )</f>
        <v>0</v>
      </c>
    </row>
    <row r="52" spans="1:10" x14ac:dyDescent="0.25">
      <c r="F52" s="6" t="s">
        <v>20</v>
      </c>
      <c r="G52" s="27">
        <v>0</v>
      </c>
      <c r="J52" s="7">
        <f>ROUND( D$50*G52,2 )</f>
        <v>0</v>
      </c>
    </row>
    <row r="55" spans="1:10" x14ac:dyDescent="0.25">
      <c r="C55" s="5" t="s">
        <v>37</v>
      </c>
    </row>
    <row r="56" spans="1:10" x14ac:dyDescent="0.25">
      <c r="A56" s="5">
        <v>7</v>
      </c>
      <c r="B56" s="6" t="s">
        <v>39</v>
      </c>
      <c r="C56" s="5" t="s">
        <v>38</v>
      </c>
      <c r="D56" s="7">
        <f>ROUND( 42,2 )</f>
        <v>42</v>
      </c>
      <c r="E56" s="5" t="s">
        <v>17</v>
      </c>
      <c r="F56" s="6" t="s">
        <v>18</v>
      </c>
      <c r="G56" s="27">
        <v>0</v>
      </c>
      <c r="H56" s="7">
        <f>ROUND( D$56*G56,2 )</f>
        <v>0</v>
      </c>
    </row>
    <row r="57" spans="1:10" x14ac:dyDescent="0.25">
      <c r="F57" s="6" t="s">
        <v>19</v>
      </c>
      <c r="G57" s="27">
        <v>0</v>
      </c>
      <c r="I57" s="7">
        <f>ROUND( D$56*G57,0 )</f>
        <v>0</v>
      </c>
    </row>
    <row r="58" spans="1:10" x14ac:dyDescent="0.25">
      <c r="F58" s="6" t="s">
        <v>20</v>
      </c>
      <c r="G58" s="27">
        <v>0</v>
      </c>
      <c r="J58" s="7">
        <f>ROUND( D$56*G58,2 )</f>
        <v>0</v>
      </c>
    </row>
    <row r="61" spans="1:10" x14ac:dyDescent="0.25">
      <c r="C61" s="5" t="s">
        <v>40</v>
      </c>
    </row>
    <row r="62" spans="1:10" x14ac:dyDescent="0.25">
      <c r="A62" s="5">
        <v>8</v>
      </c>
      <c r="B62" s="6" t="s">
        <v>42</v>
      </c>
      <c r="C62" s="5" t="s">
        <v>41</v>
      </c>
      <c r="D62" s="7">
        <f>ROUND( 18,2 )</f>
        <v>18</v>
      </c>
      <c r="E62" s="5" t="s">
        <v>17</v>
      </c>
      <c r="F62" s="6" t="s">
        <v>18</v>
      </c>
      <c r="G62" s="27">
        <v>0</v>
      </c>
      <c r="H62" s="7">
        <f>ROUND( D$62*G62,2 )</f>
        <v>0</v>
      </c>
    </row>
    <row r="63" spans="1:10" x14ac:dyDescent="0.25">
      <c r="F63" s="6" t="s">
        <v>19</v>
      </c>
      <c r="G63" s="27">
        <v>0</v>
      </c>
      <c r="I63" s="7">
        <f>ROUND( D$62*G63,0 )</f>
        <v>0</v>
      </c>
    </row>
    <row r="64" spans="1:10" x14ac:dyDescent="0.25">
      <c r="F64" s="6" t="s">
        <v>20</v>
      </c>
      <c r="G64" s="27">
        <v>0</v>
      </c>
      <c r="J64" s="7">
        <f>ROUND( D$62*G64,2 )</f>
        <v>0</v>
      </c>
    </row>
    <row r="67" spans="1:10" x14ac:dyDescent="0.25">
      <c r="C67" s="5" t="s">
        <v>40</v>
      </c>
    </row>
    <row r="68" spans="1:10" x14ac:dyDescent="0.25">
      <c r="A68" s="5">
        <v>9</v>
      </c>
      <c r="B68" s="6" t="s">
        <v>44</v>
      </c>
      <c r="C68" s="5" t="s">
        <v>43</v>
      </c>
      <c r="D68" s="7">
        <f>ROUND( 6,2 )</f>
        <v>6</v>
      </c>
      <c r="E68" s="5" t="s">
        <v>17</v>
      </c>
      <c r="F68" s="6" t="s">
        <v>18</v>
      </c>
      <c r="G68" s="27">
        <v>0</v>
      </c>
      <c r="H68" s="7">
        <f>ROUND( D$68*G68,2 )</f>
        <v>0</v>
      </c>
    </row>
    <row r="69" spans="1:10" x14ac:dyDescent="0.25">
      <c r="F69" s="6" t="s">
        <v>19</v>
      </c>
      <c r="G69" s="27">
        <v>0</v>
      </c>
      <c r="I69" s="7">
        <f>ROUND( D$68*G69,0 )</f>
        <v>0</v>
      </c>
    </row>
    <row r="70" spans="1:10" x14ac:dyDescent="0.25">
      <c r="F70" s="6" t="s">
        <v>20</v>
      </c>
      <c r="G70" s="27">
        <v>0</v>
      </c>
      <c r="J70" s="7">
        <f>ROUND( D$68*G70,2 )</f>
        <v>0</v>
      </c>
    </row>
    <row r="73" spans="1:10" x14ac:dyDescent="0.25">
      <c r="C73" s="5" t="s">
        <v>45</v>
      </c>
    </row>
    <row r="74" spans="1:10" x14ac:dyDescent="0.25">
      <c r="A74" s="5">
        <v>10</v>
      </c>
      <c r="B74" s="6" t="s">
        <v>47</v>
      </c>
      <c r="C74" s="5" t="s">
        <v>46</v>
      </c>
      <c r="D74" s="7">
        <f>ROUND( 1,2 )</f>
        <v>1</v>
      </c>
      <c r="E74" s="5" t="s">
        <v>17</v>
      </c>
      <c r="F74" s="6" t="s">
        <v>18</v>
      </c>
      <c r="G74" s="27">
        <v>0</v>
      </c>
      <c r="H74" s="7">
        <f>ROUND( D$74*G74,2 )</f>
        <v>0</v>
      </c>
    </row>
    <row r="75" spans="1:10" x14ac:dyDescent="0.25">
      <c r="F75" s="6" t="s">
        <v>19</v>
      </c>
      <c r="G75" s="27">
        <v>0</v>
      </c>
      <c r="I75" s="7">
        <f>ROUND( D$74*G75,0 )</f>
        <v>0</v>
      </c>
    </row>
    <row r="76" spans="1:10" x14ac:dyDescent="0.25">
      <c r="F76" s="6" t="s">
        <v>20</v>
      </c>
      <c r="G76" s="27">
        <v>0</v>
      </c>
      <c r="J76" s="7">
        <f>ROUND( D$74*G76,2 )</f>
        <v>0</v>
      </c>
    </row>
    <row r="79" spans="1:10" x14ac:dyDescent="0.25">
      <c r="C79" s="5" t="s">
        <v>48</v>
      </c>
    </row>
    <row r="80" spans="1:10" x14ac:dyDescent="0.25">
      <c r="A80" s="5">
        <v>11</v>
      </c>
      <c r="B80" s="6" t="s">
        <v>50</v>
      </c>
      <c r="C80" s="5" t="s">
        <v>49</v>
      </c>
      <c r="D80" s="7">
        <f>ROUND( 1,2 )</f>
        <v>1</v>
      </c>
      <c r="E80" s="5" t="s">
        <v>17</v>
      </c>
      <c r="F80" s="6" t="s">
        <v>18</v>
      </c>
      <c r="G80" s="27">
        <v>0</v>
      </c>
      <c r="H80" s="7">
        <f>ROUND( D$80*G80,2 )</f>
        <v>0</v>
      </c>
    </row>
    <row r="81" spans="1:10" x14ac:dyDescent="0.25">
      <c r="F81" s="6" t="s">
        <v>19</v>
      </c>
      <c r="G81" s="27">
        <v>0</v>
      </c>
      <c r="I81" s="7">
        <f>ROUND( D$80*G81,0 )</f>
        <v>0</v>
      </c>
    </row>
    <row r="82" spans="1:10" x14ac:dyDescent="0.25">
      <c r="F82" s="6" t="s">
        <v>20</v>
      </c>
      <c r="G82" s="27">
        <v>0</v>
      </c>
      <c r="J82" s="7">
        <f>ROUND( D$80*G82,2 )</f>
        <v>0</v>
      </c>
    </row>
    <row r="85" spans="1:10" x14ac:dyDescent="0.25">
      <c r="C85" s="5" t="s">
        <v>51</v>
      </c>
    </row>
    <row r="86" spans="1:10" x14ac:dyDescent="0.25">
      <c r="A86" s="5">
        <v>12</v>
      </c>
      <c r="B86" s="6" t="s">
        <v>53</v>
      </c>
      <c r="C86" s="5" t="s">
        <v>52</v>
      </c>
      <c r="D86" s="7">
        <f>ROUND( 1,2 )</f>
        <v>1</v>
      </c>
      <c r="E86" s="5" t="s">
        <v>17</v>
      </c>
      <c r="F86" s="6" t="s">
        <v>18</v>
      </c>
      <c r="G86" s="27">
        <v>0</v>
      </c>
      <c r="H86" s="7">
        <f>ROUND( D$86*G86,2 )</f>
        <v>0</v>
      </c>
    </row>
    <row r="87" spans="1:10" x14ac:dyDescent="0.25">
      <c r="F87" s="6" t="s">
        <v>19</v>
      </c>
      <c r="G87" s="27">
        <v>0</v>
      </c>
      <c r="I87" s="7">
        <f>ROUND( D$86*G87,0 )</f>
        <v>0</v>
      </c>
    </row>
    <row r="88" spans="1:10" x14ac:dyDescent="0.25">
      <c r="F88" s="6" t="s">
        <v>20</v>
      </c>
      <c r="G88" s="27">
        <v>0</v>
      </c>
      <c r="J88" s="7">
        <f>ROUND( D$86*G88,2 )</f>
        <v>0</v>
      </c>
    </row>
    <row r="91" spans="1:10" x14ac:dyDescent="0.25">
      <c r="C91" s="5" t="s">
        <v>54</v>
      </c>
    </row>
    <row r="92" spans="1:10" x14ac:dyDescent="0.25">
      <c r="A92" s="5">
        <v>13</v>
      </c>
      <c r="B92" s="6" t="s">
        <v>53</v>
      </c>
      <c r="C92" s="5" t="s">
        <v>52</v>
      </c>
      <c r="D92" s="7">
        <f>ROUND( 1,2 )</f>
        <v>1</v>
      </c>
      <c r="E92" s="5" t="s">
        <v>17</v>
      </c>
      <c r="F92" s="6" t="s">
        <v>18</v>
      </c>
      <c r="G92" s="27">
        <v>0</v>
      </c>
      <c r="H92" s="7">
        <f>ROUND( D$92*G92,2 )</f>
        <v>0</v>
      </c>
    </row>
    <row r="93" spans="1:10" x14ac:dyDescent="0.25">
      <c r="F93" s="6" t="s">
        <v>19</v>
      </c>
      <c r="G93" s="27">
        <v>0</v>
      </c>
      <c r="I93" s="7">
        <f>ROUND( D$92*G93,0 )</f>
        <v>0</v>
      </c>
    </row>
    <row r="94" spans="1:10" x14ac:dyDescent="0.25">
      <c r="F94" s="6" t="s">
        <v>20</v>
      </c>
      <c r="G94" s="27">
        <v>0</v>
      </c>
      <c r="J94" s="7">
        <f>ROUND( D$92*G94,2 )</f>
        <v>0</v>
      </c>
    </row>
    <row r="97" spans="1:10" x14ac:dyDescent="0.25">
      <c r="C97" s="5" t="s">
        <v>55</v>
      </c>
    </row>
    <row r="98" spans="1:10" x14ac:dyDescent="0.25">
      <c r="C98" s="5" t="s">
        <v>56</v>
      </c>
    </row>
    <row r="99" spans="1:10" x14ac:dyDescent="0.25">
      <c r="A99" s="5">
        <v>14</v>
      </c>
      <c r="B99" s="6" t="s">
        <v>57</v>
      </c>
      <c r="C99" s="5"/>
      <c r="D99" s="7">
        <f>ROUND( 6,2 )</f>
        <v>6</v>
      </c>
      <c r="E99" s="5" t="s">
        <v>17</v>
      </c>
      <c r="F99" s="6" t="s">
        <v>18</v>
      </c>
      <c r="G99" s="27">
        <v>0</v>
      </c>
      <c r="H99" s="7">
        <f>ROUND( D$99*G99,2 )</f>
        <v>0</v>
      </c>
    </row>
    <row r="100" spans="1:10" x14ac:dyDescent="0.25">
      <c r="F100" s="6" t="s">
        <v>19</v>
      </c>
      <c r="G100" s="27">
        <v>0</v>
      </c>
      <c r="I100" s="7">
        <f>ROUND( D$99*G100,0 )</f>
        <v>0</v>
      </c>
    </row>
    <row r="101" spans="1:10" x14ac:dyDescent="0.25">
      <c r="F101" s="6" t="s">
        <v>20</v>
      </c>
      <c r="G101" s="27">
        <v>0</v>
      </c>
      <c r="J101" s="7">
        <f>ROUND( D$99*G101,2 )</f>
        <v>0</v>
      </c>
    </row>
    <row r="104" spans="1:10" x14ac:dyDescent="0.25">
      <c r="C104" s="5" t="s">
        <v>58</v>
      </c>
    </row>
    <row r="105" spans="1:10" x14ac:dyDescent="0.25">
      <c r="A105" s="5">
        <v>15</v>
      </c>
      <c r="B105" s="6" t="s">
        <v>60</v>
      </c>
      <c r="C105" s="5" t="s">
        <v>59</v>
      </c>
      <c r="D105" s="7">
        <f>ROUND( 4,2 )</f>
        <v>4</v>
      </c>
      <c r="E105" s="5" t="s">
        <v>17</v>
      </c>
      <c r="F105" s="6" t="s">
        <v>18</v>
      </c>
      <c r="G105" s="27">
        <v>0</v>
      </c>
      <c r="H105" s="7">
        <f>ROUND( D$105*G105,2 )</f>
        <v>0</v>
      </c>
    </row>
    <row r="106" spans="1:10" x14ac:dyDescent="0.25">
      <c r="F106" s="6" t="s">
        <v>19</v>
      </c>
      <c r="G106" s="27">
        <v>0</v>
      </c>
      <c r="I106" s="7">
        <f>ROUND( D$105*G106,0 )</f>
        <v>0</v>
      </c>
    </row>
    <row r="107" spans="1:10" x14ac:dyDescent="0.25">
      <c r="F107" s="6" t="s">
        <v>20</v>
      </c>
      <c r="G107" s="27">
        <v>0</v>
      </c>
      <c r="J107" s="7">
        <f>ROUND( D$105*G107,2 )</f>
        <v>0</v>
      </c>
    </row>
    <row r="110" spans="1:10" x14ac:dyDescent="0.25">
      <c r="C110" s="5" t="s">
        <v>61</v>
      </c>
    </row>
    <row r="111" spans="1:10" x14ac:dyDescent="0.25">
      <c r="C111" s="5" t="s">
        <v>62</v>
      </c>
    </row>
    <row r="112" spans="1:10" x14ac:dyDescent="0.25">
      <c r="A112" s="5">
        <v>16</v>
      </c>
      <c r="B112" s="6" t="s">
        <v>63</v>
      </c>
      <c r="C112" s="5"/>
      <c r="D112" s="7">
        <f>ROUND( 15,2 )</f>
        <v>15</v>
      </c>
      <c r="E112" s="5" t="s">
        <v>17</v>
      </c>
      <c r="F112" s="6" t="s">
        <v>18</v>
      </c>
      <c r="G112" s="27">
        <v>0</v>
      </c>
      <c r="H112" s="7">
        <f>ROUND( D$112*G112,2 )</f>
        <v>0</v>
      </c>
    </row>
    <row r="113" spans="1:10" x14ac:dyDescent="0.25">
      <c r="F113" s="6" t="s">
        <v>19</v>
      </c>
      <c r="G113" s="27">
        <v>0</v>
      </c>
      <c r="I113" s="7">
        <f>ROUND( D$112*G113,0 )</f>
        <v>0</v>
      </c>
    </row>
    <row r="114" spans="1:10" x14ac:dyDescent="0.25">
      <c r="F114" s="6" t="s">
        <v>20</v>
      </c>
      <c r="G114" s="27">
        <v>0</v>
      </c>
      <c r="J114" s="7">
        <f>ROUND( D$112*G114,2 )</f>
        <v>0</v>
      </c>
    </row>
    <row r="117" spans="1:10" x14ac:dyDescent="0.25">
      <c r="C117" s="5" t="s">
        <v>64</v>
      </c>
    </row>
    <row r="118" spans="1:10" x14ac:dyDescent="0.25">
      <c r="A118" s="5">
        <v>17</v>
      </c>
      <c r="B118" s="6" t="s">
        <v>66</v>
      </c>
      <c r="C118" s="5" t="s">
        <v>65</v>
      </c>
      <c r="D118" s="7">
        <f>ROUND( 2,2 )</f>
        <v>2</v>
      </c>
      <c r="E118" s="5" t="s">
        <v>17</v>
      </c>
      <c r="F118" s="6" t="s">
        <v>18</v>
      </c>
      <c r="G118" s="27">
        <v>0</v>
      </c>
      <c r="H118" s="7">
        <f>ROUND( D$118*G118,2 )</f>
        <v>0</v>
      </c>
    </row>
    <row r="119" spans="1:10" x14ac:dyDescent="0.25">
      <c r="F119" s="6" t="s">
        <v>19</v>
      </c>
      <c r="G119" s="27">
        <v>0</v>
      </c>
      <c r="I119" s="7">
        <f>ROUND( D$118*G119,0 )</f>
        <v>0</v>
      </c>
    </row>
    <row r="120" spans="1:10" x14ac:dyDescent="0.25">
      <c r="F120" s="6" t="s">
        <v>20</v>
      </c>
      <c r="G120" s="27">
        <v>0</v>
      </c>
      <c r="J120" s="7">
        <f>ROUND( D$118*G120,2 )</f>
        <v>0</v>
      </c>
    </row>
    <row r="123" spans="1:10" x14ac:dyDescent="0.25">
      <c r="C123" s="5" t="s">
        <v>67</v>
      </c>
    </row>
    <row r="124" spans="1:10" x14ac:dyDescent="0.25">
      <c r="C124" s="5" t="s">
        <v>56</v>
      </c>
    </row>
    <row r="125" spans="1:10" x14ac:dyDescent="0.25">
      <c r="A125" s="5">
        <v>18</v>
      </c>
      <c r="B125" s="6" t="s">
        <v>68</v>
      </c>
      <c r="C125" s="5"/>
      <c r="D125" s="7">
        <f>ROUND( 4,2 )</f>
        <v>4</v>
      </c>
      <c r="E125" s="5" t="s">
        <v>17</v>
      </c>
      <c r="F125" s="6" t="s">
        <v>18</v>
      </c>
      <c r="G125" s="27">
        <v>0</v>
      </c>
      <c r="H125" s="7">
        <f>ROUND( D$125*G125,2 )</f>
        <v>0</v>
      </c>
    </row>
    <row r="126" spans="1:10" x14ac:dyDescent="0.25">
      <c r="F126" s="6" t="s">
        <v>19</v>
      </c>
      <c r="G126" s="27">
        <v>0</v>
      </c>
      <c r="I126" s="7">
        <f>ROUND( D$125*G126,0 )</f>
        <v>0</v>
      </c>
    </row>
    <row r="127" spans="1:10" x14ac:dyDescent="0.25">
      <c r="F127" s="6" t="s">
        <v>20</v>
      </c>
      <c r="G127" s="27">
        <v>0</v>
      </c>
      <c r="J127" s="7">
        <f>ROUND( D$125*G127,2 )</f>
        <v>0</v>
      </c>
    </row>
    <row r="130" spans="1:10" x14ac:dyDescent="0.25">
      <c r="C130" s="5" t="s">
        <v>69</v>
      </c>
    </row>
    <row r="131" spans="1:10" x14ac:dyDescent="0.25">
      <c r="A131" s="5">
        <v>19</v>
      </c>
      <c r="B131" s="6" t="s">
        <v>70</v>
      </c>
      <c r="C131" s="5"/>
      <c r="D131" s="7">
        <f>ROUND( 2,2 )</f>
        <v>2</v>
      </c>
      <c r="E131" s="5" t="s">
        <v>17</v>
      </c>
      <c r="F131" s="6" t="s">
        <v>18</v>
      </c>
      <c r="G131" s="27">
        <v>0</v>
      </c>
      <c r="H131" s="7">
        <f>ROUND( D$131*G131,2 )</f>
        <v>0</v>
      </c>
    </row>
    <row r="132" spans="1:10" x14ac:dyDescent="0.25">
      <c r="F132" s="6" t="s">
        <v>19</v>
      </c>
      <c r="G132" s="27">
        <v>0</v>
      </c>
      <c r="I132" s="7">
        <f>ROUND( D$131*G132,0 )</f>
        <v>0</v>
      </c>
    </row>
    <row r="133" spans="1:10" x14ac:dyDescent="0.25">
      <c r="F133" s="6" t="s">
        <v>20</v>
      </c>
      <c r="G133" s="27">
        <v>0</v>
      </c>
      <c r="J133" s="7">
        <f>ROUND( D$131*G133,2 )</f>
        <v>0</v>
      </c>
    </row>
    <row r="136" spans="1:10" x14ac:dyDescent="0.25">
      <c r="C136" s="5" t="s">
        <v>71</v>
      </c>
    </row>
    <row r="137" spans="1:10" x14ac:dyDescent="0.25">
      <c r="A137" s="5">
        <v>20</v>
      </c>
      <c r="B137" s="6" t="s">
        <v>53</v>
      </c>
      <c r="C137" s="5"/>
      <c r="D137" s="7">
        <f>ROUND( 6,2 )</f>
        <v>6</v>
      </c>
      <c r="E137" s="5" t="s">
        <v>17</v>
      </c>
      <c r="F137" s="6" t="s">
        <v>18</v>
      </c>
      <c r="G137" s="27">
        <v>0</v>
      </c>
      <c r="H137" s="7">
        <f>ROUND( D$137*G137,2 )</f>
        <v>0</v>
      </c>
    </row>
    <row r="138" spans="1:10" x14ac:dyDescent="0.25">
      <c r="F138" s="6" t="s">
        <v>19</v>
      </c>
      <c r="G138" s="27">
        <v>0</v>
      </c>
      <c r="I138" s="7">
        <f>ROUND( D$137*G138,0 )</f>
        <v>0</v>
      </c>
    </row>
    <row r="139" spans="1:10" x14ac:dyDescent="0.25">
      <c r="F139" s="6" t="s">
        <v>20</v>
      </c>
      <c r="G139" s="27">
        <v>0</v>
      </c>
      <c r="J139" s="7">
        <f>ROUND( D$137*G139,2 )</f>
        <v>0</v>
      </c>
    </row>
    <row r="142" spans="1:10" x14ac:dyDescent="0.25">
      <c r="C142" s="5" t="s">
        <v>72</v>
      </c>
    </row>
    <row r="143" spans="1:10" x14ac:dyDescent="0.25">
      <c r="A143" s="5">
        <v>21</v>
      </c>
      <c r="B143" s="6" t="s">
        <v>73</v>
      </c>
      <c r="C143" s="5"/>
      <c r="D143" s="7">
        <f>ROUND( 1,2 )</f>
        <v>1</v>
      </c>
      <c r="E143" s="5" t="s">
        <v>17</v>
      </c>
      <c r="F143" s="6" t="s">
        <v>18</v>
      </c>
      <c r="G143" s="27">
        <v>0</v>
      </c>
      <c r="H143" s="7">
        <f>ROUND( D$143*G143,2 )</f>
        <v>0</v>
      </c>
    </row>
    <row r="144" spans="1:10" x14ac:dyDescent="0.25">
      <c r="F144" s="6" t="s">
        <v>19</v>
      </c>
      <c r="G144" s="27">
        <v>0</v>
      </c>
      <c r="I144" s="7">
        <f>ROUND( D$143*G144,0 )</f>
        <v>0</v>
      </c>
    </row>
    <row r="145" spans="1:10" x14ac:dyDescent="0.25">
      <c r="F145" s="6" t="s">
        <v>20</v>
      </c>
      <c r="G145" s="27">
        <v>0</v>
      </c>
      <c r="J145" s="7">
        <f>ROUND( D$143*G145,2 )</f>
        <v>0</v>
      </c>
    </row>
    <row r="148" spans="1:10" x14ac:dyDescent="0.25">
      <c r="C148" s="5" t="s">
        <v>74</v>
      </c>
    </row>
    <row r="149" spans="1:10" x14ac:dyDescent="0.25">
      <c r="A149" s="5">
        <v>22</v>
      </c>
      <c r="B149" s="6" t="s">
        <v>75</v>
      </c>
      <c r="C149" s="5"/>
      <c r="D149" s="7">
        <f>ROUND( 4,2 )</f>
        <v>4</v>
      </c>
      <c r="E149" s="5" t="s">
        <v>17</v>
      </c>
      <c r="F149" s="6" t="s">
        <v>18</v>
      </c>
      <c r="G149" s="27">
        <v>0</v>
      </c>
      <c r="H149" s="7">
        <f>ROUND( D$149*G149,2 )</f>
        <v>0</v>
      </c>
    </row>
    <row r="150" spans="1:10" x14ac:dyDescent="0.25">
      <c r="F150" s="6" t="s">
        <v>19</v>
      </c>
      <c r="G150" s="27">
        <v>0</v>
      </c>
      <c r="I150" s="7">
        <f>ROUND( D$149*G150,0 )</f>
        <v>0</v>
      </c>
    </row>
    <row r="151" spans="1:10" x14ac:dyDescent="0.25">
      <c r="F151" s="6" t="s">
        <v>20</v>
      </c>
      <c r="G151" s="27">
        <v>0</v>
      </c>
      <c r="J151" s="7">
        <f>ROUND( D$149*G151,2 )</f>
        <v>0</v>
      </c>
    </row>
    <row r="154" spans="1:10" x14ac:dyDescent="0.25">
      <c r="C154" s="5" t="s">
        <v>76</v>
      </c>
    </row>
    <row r="155" spans="1:10" x14ac:dyDescent="0.25">
      <c r="A155" s="5">
        <v>23</v>
      </c>
      <c r="B155" s="6" t="s">
        <v>77</v>
      </c>
      <c r="C155" s="5"/>
      <c r="D155" s="7">
        <f>ROUND( 6,2 )</f>
        <v>6</v>
      </c>
      <c r="E155" s="5" t="s">
        <v>17</v>
      </c>
      <c r="F155" s="6" t="s">
        <v>18</v>
      </c>
      <c r="G155" s="27">
        <v>0</v>
      </c>
      <c r="H155" s="7">
        <f>ROUND( D$155*G155,2 )</f>
        <v>0</v>
      </c>
    </row>
    <row r="156" spans="1:10" x14ac:dyDescent="0.25">
      <c r="F156" s="6" t="s">
        <v>19</v>
      </c>
      <c r="G156" s="27">
        <v>0</v>
      </c>
      <c r="I156" s="7">
        <f>ROUND( D$155*G156,0 )</f>
        <v>0</v>
      </c>
    </row>
    <row r="157" spans="1:10" x14ac:dyDescent="0.25">
      <c r="F157" s="6" t="s">
        <v>20</v>
      </c>
      <c r="G157" s="27">
        <v>0</v>
      </c>
      <c r="J157" s="7">
        <f>ROUND( D$155*G157,2 )</f>
        <v>0</v>
      </c>
    </row>
    <row r="160" spans="1:10" x14ac:dyDescent="0.25">
      <c r="C160" s="5" t="s">
        <v>78</v>
      </c>
    </row>
    <row r="161" spans="1:10" x14ac:dyDescent="0.25">
      <c r="C161" s="5" t="s">
        <v>79</v>
      </c>
    </row>
    <row r="162" spans="1:10" x14ac:dyDescent="0.25">
      <c r="A162" s="5">
        <v>24</v>
      </c>
      <c r="B162" s="6" t="s">
        <v>80</v>
      </c>
      <c r="C162" s="5"/>
      <c r="D162" s="7">
        <f>ROUND( 12,2 )</f>
        <v>12</v>
      </c>
      <c r="E162" s="5" t="s">
        <v>17</v>
      </c>
      <c r="F162" s="6" t="s">
        <v>18</v>
      </c>
      <c r="G162" s="27">
        <v>0</v>
      </c>
      <c r="H162" s="7">
        <f>ROUND( D$162*G162,2 )</f>
        <v>0</v>
      </c>
    </row>
    <row r="163" spans="1:10" x14ac:dyDescent="0.25">
      <c r="F163" s="6" t="s">
        <v>19</v>
      </c>
      <c r="G163" s="27">
        <v>0</v>
      </c>
      <c r="I163" s="7">
        <f>ROUND( D$162*G163,0 )</f>
        <v>0</v>
      </c>
    </row>
    <row r="164" spans="1:10" x14ac:dyDescent="0.25">
      <c r="F164" s="6" t="s">
        <v>20</v>
      </c>
      <c r="G164" s="27">
        <v>0</v>
      </c>
      <c r="J164" s="7">
        <f>ROUND( D$162*G164,2 )</f>
        <v>0</v>
      </c>
    </row>
    <row r="167" spans="1:10" x14ac:dyDescent="0.25">
      <c r="C167" s="5" t="s">
        <v>81</v>
      </c>
    </row>
    <row r="168" spans="1:10" x14ac:dyDescent="0.25">
      <c r="A168" s="5">
        <v>25</v>
      </c>
      <c r="B168" s="6" t="s">
        <v>82</v>
      </c>
      <c r="C168" s="5"/>
      <c r="D168" s="7">
        <f>ROUND( 1,2 )</f>
        <v>1</v>
      </c>
      <c r="E168" s="5" t="s">
        <v>83</v>
      </c>
      <c r="F168" s="6" t="s">
        <v>18</v>
      </c>
      <c r="G168" s="27">
        <v>0</v>
      </c>
      <c r="H168" s="7">
        <f>ROUND( D$168*G168,2 )</f>
        <v>0</v>
      </c>
    </row>
    <row r="169" spans="1:10" x14ac:dyDescent="0.25">
      <c r="F169" s="6" t="s">
        <v>19</v>
      </c>
      <c r="G169" s="27">
        <v>0</v>
      </c>
      <c r="I169" s="7">
        <f>ROUND( D$168*G169,0 )</f>
        <v>0</v>
      </c>
    </row>
    <row r="170" spans="1:10" x14ac:dyDescent="0.25">
      <c r="F170" s="6" t="s">
        <v>20</v>
      </c>
      <c r="G170" s="27">
        <v>0</v>
      </c>
      <c r="J170" s="7">
        <f>ROUND( D$168*G170,2 )</f>
        <v>0</v>
      </c>
    </row>
    <row r="173" spans="1:10" x14ac:dyDescent="0.25">
      <c r="C173" s="5" t="s">
        <v>84</v>
      </c>
    </row>
    <row r="174" spans="1:10" x14ac:dyDescent="0.25">
      <c r="C174" s="5" t="s">
        <v>85</v>
      </c>
    </row>
    <row r="175" spans="1:10" x14ac:dyDescent="0.25">
      <c r="A175" s="5">
        <v>26</v>
      </c>
      <c r="B175" s="6" t="s">
        <v>87</v>
      </c>
      <c r="C175" s="5" t="s">
        <v>86</v>
      </c>
      <c r="D175" s="7">
        <f>ROUND( 1,2 )</f>
        <v>1</v>
      </c>
      <c r="E175" s="5" t="s">
        <v>17</v>
      </c>
      <c r="F175" s="6" t="s">
        <v>18</v>
      </c>
      <c r="G175" s="27">
        <v>0</v>
      </c>
      <c r="H175" s="7">
        <f>ROUND( D$175*G175,2 )</f>
        <v>0</v>
      </c>
    </row>
    <row r="176" spans="1:10" x14ac:dyDescent="0.25">
      <c r="F176" s="6" t="s">
        <v>19</v>
      </c>
      <c r="G176" s="27">
        <v>0</v>
      </c>
      <c r="I176" s="7">
        <f>ROUND( D$175*G176,0 )</f>
        <v>0</v>
      </c>
    </row>
    <row r="177" spans="1:10" x14ac:dyDescent="0.25">
      <c r="F177" s="6" t="s">
        <v>20</v>
      </c>
      <c r="G177" s="27">
        <v>0</v>
      </c>
      <c r="J177" s="7">
        <f>ROUND( D$175*G177,2 )</f>
        <v>0</v>
      </c>
    </row>
    <row r="180" spans="1:10" x14ac:dyDescent="0.25">
      <c r="C180" s="5" t="s">
        <v>88</v>
      </c>
    </row>
    <row r="181" spans="1:10" x14ac:dyDescent="0.25">
      <c r="C181" s="5" t="s">
        <v>89</v>
      </c>
    </row>
    <row r="182" spans="1:10" x14ac:dyDescent="0.25">
      <c r="A182" s="5">
        <v>27</v>
      </c>
      <c r="B182" s="6" t="s">
        <v>90</v>
      </c>
      <c r="C182" s="5"/>
      <c r="D182" s="7">
        <f>ROUND( 40,2 )</f>
        <v>40</v>
      </c>
      <c r="E182" s="5" t="s">
        <v>91</v>
      </c>
      <c r="F182" s="6" t="s">
        <v>18</v>
      </c>
      <c r="G182" s="27">
        <v>0</v>
      </c>
      <c r="H182" s="7">
        <f>ROUND( D$182*G182,2 )</f>
        <v>0</v>
      </c>
    </row>
    <row r="183" spans="1:10" x14ac:dyDescent="0.25">
      <c r="F183" s="6" t="s">
        <v>19</v>
      </c>
      <c r="G183" s="27">
        <v>0</v>
      </c>
      <c r="I183" s="7">
        <f>ROUND( D$182*G183,0 )</f>
        <v>0</v>
      </c>
    </row>
    <row r="184" spans="1:10" x14ac:dyDescent="0.25">
      <c r="F184" s="6" t="s">
        <v>20</v>
      </c>
      <c r="G184" s="27">
        <v>0</v>
      </c>
      <c r="J184" s="7">
        <f>ROUND( D$182*G184,2 )</f>
        <v>0</v>
      </c>
    </row>
    <row r="187" spans="1:10" x14ac:dyDescent="0.25">
      <c r="C187" s="5" t="s">
        <v>92</v>
      </c>
    </row>
    <row r="188" spans="1:10" x14ac:dyDescent="0.25">
      <c r="A188" s="5">
        <v>28</v>
      </c>
      <c r="B188" s="6" t="s">
        <v>66</v>
      </c>
      <c r="C188" s="5" t="s">
        <v>65</v>
      </c>
      <c r="D188" s="8">
        <f>ROUND( 100,2 )</f>
        <v>100</v>
      </c>
      <c r="E188" s="5" t="s">
        <v>93</v>
      </c>
      <c r="F188" s="6" t="s">
        <v>18</v>
      </c>
      <c r="G188" s="27">
        <v>0</v>
      </c>
      <c r="H188" s="7">
        <f>ROUND( D$188*G188,2 )</f>
        <v>0</v>
      </c>
    </row>
    <row r="189" spans="1:10" x14ac:dyDescent="0.25">
      <c r="F189" s="6" t="s">
        <v>19</v>
      </c>
      <c r="G189" s="27">
        <v>0</v>
      </c>
      <c r="I189" s="7">
        <f>ROUND( D$188*G189,0 )</f>
        <v>0</v>
      </c>
    </row>
    <row r="190" spans="1:10" x14ac:dyDescent="0.25">
      <c r="F190" s="6" t="s">
        <v>20</v>
      </c>
      <c r="G190" s="27">
        <v>0</v>
      </c>
      <c r="J190" s="7">
        <f>ROUND( D$188*G190,2 )</f>
        <v>0</v>
      </c>
    </row>
    <row r="193" spans="1:10" x14ac:dyDescent="0.25">
      <c r="C193" s="5" t="s">
        <v>94</v>
      </c>
    </row>
    <row r="194" spans="1:10" x14ac:dyDescent="0.25">
      <c r="C194" s="5" t="s">
        <v>85</v>
      </c>
    </row>
    <row r="195" spans="1:10" x14ac:dyDescent="0.25">
      <c r="A195" s="5">
        <v>29</v>
      </c>
      <c r="B195" s="6" t="s">
        <v>96</v>
      </c>
      <c r="C195" s="5" t="s">
        <v>95</v>
      </c>
      <c r="D195" s="7">
        <f>ROUND( 3,2 )</f>
        <v>3</v>
      </c>
      <c r="E195" s="5" t="s">
        <v>97</v>
      </c>
      <c r="F195" s="6" t="s">
        <v>18</v>
      </c>
      <c r="G195" s="27">
        <v>0</v>
      </c>
      <c r="H195" s="7">
        <f>ROUND( D$195*G195,2 )</f>
        <v>0</v>
      </c>
    </row>
    <row r="196" spans="1:10" x14ac:dyDescent="0.25">
      <c r="F196" s="6" t="s">
        <v>19</v>
      </c>
      <c r="G196" s="27">
        <v>0</v>
      </c>
      <c r="I196" s="7">
        <f>ROUND( D$195*G196,0 )</f>
        <v>0</v>
      </c>
    </row>
    <row r="197" spans="1:10" x14ac:dyDescent="0.25">
      <c r="F197" s="6" t="s">
        <v>20</v>
      </c>
      <c r="G197" s="27">
        <v>0</v>
      </c>
      <c r="J197" s="7">
        <f>ROUND( D$195*G197,2 )</f>
        <v>0</v>
      </c>
    </row>
    <row r="199" spans="1:10" ht="15.75" thickBot="1" x14ac:dyDescent="0.3"/>
    <row r="200" spans="1:10" ht="15.75" x14ac:dyDescent="0.25">
      <c r="A200" s="4"/>
      <c r="H200" s="9">
        <f>ROUND( SUM(H10:H199),2 )</f>
        <v>0</v>
      </c>
      <c r="I200" s="9">
        <f>ROUND( SUM(I10:I199),0 )</f>
        <v>0</v>
      </c>
      <c r="J200" s="9">
        <f>ROUND( SUM(J10:J199),2 )</f>
        <v>0</v>
      </c>
    </row>
    <row r="201" spans="1:10" ht="15.75" x14ac:dyDescent="0.25">
      <c r="A201" s="4" t="s">
        <v>98</v>
      </c>
    </row>
    <row r="203" spans="1:10" x14ac:dyDescent="0.25">
      <c r="C203" s="5" t="s">
        <v>13</v>
      </c>
    </row>
    <row r="204" spans="1:10" x14ac:dyDescent="0.25">
      <c r="C204" s="5" t="s">
        <v>14</v>
      </c>
    </row>
    <row r="205" spans="1:10" x14ac:dyDescent="0.25">
      <c r="A205" s="5">
        <v>1</v>
      </c>
      <c r="B205" s="6" t="s">
        <v>16</v>
      </c>
      <c r="C205" s="5" t="s">
        <v>15</v>
      </c>
      <c r="D205" s="7">
        <f>ROUND( 1,2 )</f>
        <v>1</v>
      </c>
      <c r="E205" s="5" t="s">
        <v>17</v>
      </c>
      <c r="F205" s="6" t="s">
        <v>18</v>
      </c>
      <c r="G205" s="27">
        <v>0</v>
      </c>
      <c r="H205" s="7">
        <f>ROUND( D$205*G205,2 )</f>
        <v>0</v>
      </c>
    </row>
    <row r="206" spans="1:10" x14ac:dyDescent="0.25">
      <c r="F206" s="6" t="s">
        <v>19</v>
      </c>
      <c r="G206" s="27">
        <v>0</v>
      </c>
      <c r="I206" s="7">
        <f>ROUND( D$205*G206,0 )</f>
        <v>0</v>
      </c>
    </row>
    <row r="207" spans="1:10" x14ac:dyDescent="0.25">
      <c r="F207" s="6" t="s">
        <v>20</v>
      </c>
      <c r="G207" s="27">
        <v>0</v>
      </c>
      <c r="J207" s="7">
        <f>ROUND( D$205*G207,2 )</f>
        <v>0</v>
      </c>
    </row>
    <row r="210" spans="1:10" x14ac:dyDescent="0.25">
      <c r="C210" s="5" t="s">
        <v>13</v>
      </c>
    </row>
    <row r="211" spans="1:10" x14ac:dyDescent="0.25">
      <c r="C211" s="5" t="s">
        <v>14</v>
      </c>
    </row>
    <row r="212" spans="1:10" x14ac:dyDescent="0.25">
      <c r="A212" s="5">
        <v>2</v>
      </c>
      <c r="B212" s="6" t="s">
        <v>22</v>
      </c>
      <c r="C212" s="5" t="s">
        <v>21</v>
      </c>
      <c r="D212" s="7">
        <f>ROUND( 1,2 )</f>
        <v>1</v>
      </c>
      <c r="E212" s="5" t="s">
        <v>17</v>
      </c>
      <c r="F212" s="6" t="s">
        <v>18</v>
      </c>
      <c r="G212" s="27">
        <v>0</v>
      </c>
      <c r="H212" s="7">
        <f>ROUND( D$212*G212,2 )</f>
        <v>0</v>
      </c>
    </row>
    <row r="213" spans="1:10" x14ac:dyDescent="0.25">
      <c r="F213" s="6" t="s">
        <v>19</v>
      </c>
      <c r="G213" s="27">
        <v>0</v>
      </c>
      <c r="I213" s="7">
        <f>ROUND( D$212*G213,0 )</f>
        <v>0</v>
      </c>
    </row>
    <row r="214" spans="1:10" x14ac:dyDescent="0.25">
      <c r="F214" s="6" t="s">
        <v>20</v>
      </c>
      <c r="G214" s="27">
        <v>0</v>
      </c>
      <c r="J214" s="7">
        <f>ROUND( D$212*G214,2 )</f>
        <v>0</v>
      </c>
    </row>
    <row r="217" spans="1:10" x14ac:dyDescent="0.25">
      <c r="C217" s="5" t="s">
        <v>28</v>
      </c>
    </row>
    <row r="218" spans="1:10" x14ac:dyDescent="0.25">
      <c r="C218" s="5" t="s">
        <v>29</v>
      </c>
    </row>
    <row r="219" spans="1:10" x14ac:dyDescent="0.25">
      <c r="A219" s="5">
        <v>3</v>
      </c>
      <c r="B219" s="6" t="s">
        <v>31</v>
      </c>
      <c r="C219" s="5" t="s">
        <v>30</v>
      </c>
      <c r="D219" s="8">
        <f>ROUND( 270,0 )</f>
        <v>270</v>
      </c>
      <c r="E219" s="5" t="s">
        <v>32</v>
      </c>
      <c r="F219" s="6" t="s">
        <v>18</v>
      </c>
      <c r="G219" s="27">
        <v>0</v>
      </c>
      <c r="H219" s="7">
        <f>ROUND( D$219*G219,2 )</f>
        <v>0</v>
      </c>
    </row>
    <row r="220" spans="1:10" x14ac:dyDescent="0.25">
      <c r="F220" s="6" t="s">
        <v>19</v>
      </c>
      <c r="G220" s="27">
        <v>0</v>
      </c>
      <c r="I220" s="7">
        <f>ROUND( D$219*G220,0 )</f>
        <v>0</v>
      </c>
    </row>
    <row r="221" spans="1:10" x14ac:dyDescent="0.25">
      <c r="F221" s="6" t="s">
        <v>20</v>
      </c>
      <c r="G221" s="27">
        <v>0</v>
      </c>
      <c r="J221" s="7">
        <f>ROUND( D$219*G221,2 )</f>
        <v>0</v>
      </c>
    </row>
    <row r="224" spans="1:10" x14ac:dyDescent="0.25">
      <c r="C224" s="5" t="s">
        <v>28</v>
      </c>
    </row>
    <row r="225" spans="1:10" x14ac:dyDescent="0.25">
      <c r="C225" s="5" t="s">
        <v>29</v>
      </c>
    </row>
    <row r="226" spans="1:10" x14ac:dyDescent="0.25">
      <c r="A226" s="5">
        <v>4</v>
      </c>
      <c r="B226" s="6" t="s">
        <v>34</v>
      </c>
      <c r="C226" s="5" t="s">
        <v>33</v>
      </c>
      <c r="D226" s="8">
        <f>ROUND( 140,0 )</f>
        <v>140</v>
      </c>
      <c r="E226" s="5" t="s">
        <v>32</v>
      </c>
      <c r="F226" s="6" t="s">
        <v>18</v>
      </c>
      <c r="G226" s="27">
        <v>0</v>
      </c>
      <c r="H226" s="7">
        <f>ROUND( D$226*G226,2 )</f>
        <v>0</v>
      </c>
    </row>
    <row r="227" spans="1:10" x14ac:dyDescent="0.25">
      <c r="F227" s="6" t="s">
        <v>19</v>
      </c>
      <c r="G227" s="27">
        <v>0</v>
      </c>
      <c r="I227" s="7">
        <f>ROUND( D$226*G227,0 )</f>
        <v>0</v>
      </c>
    </row>
    <row r="228" spans="1:10" x14ac:dyDescent="0.25">
      <c r="F228" s="6" t="s">
        <v>20</v>
      </c>
      <c r="G228" s="27">
        <v>0</v>
      </c>
      <c r="J228" s="7">
        <f>ROUND( D$226*G228,2 )</f>
        <v>0</v>
      </c>
    </row>
    <row r="231" spans="1:10" x14ac:dyDescent="0.25">
      <c r="C231" s="5" t="s">
        <v>28</v>
      </c>
    </row>
    <row r="232" spans="1:10" x14ac:dyDescent="0.25">
      <c r="C232" s="5" t="s">
        <v>29</v>
      </c>
    </row>
    <row r="233" spans="1:10" x14ac:dyDescent="0.25">
      <c r="A233" s="5">
        <v>5</v>
      </c>
      <c r="B233" s="6" t="s">
        <v>36</v>
      </c>
      <c r="C233" s="5" t="s">
        <v>35</v>
      </c>
      <c r="D233" s="7">
        <f>ROUND( 20,2 )</f>
        <v>20</v>
      </c>
      <c r="E233" s="5" t="s">
        <v>32</v>
      </c>
      <c r="F233" s="6" t="s">
        <v>18</v>
      </c>
      <c r="G233" s="27">
        <v>0</v>
      </c>
      <c r="H233" s="7">
        <f>ROUND( D$233*G233,2 )</f>
        <v>0</v>
      </c>
    </row>
    <row r="234" spans="1:10" x14ac:dyDescent="0.25">
      <c r="F234" s="6" t="s">
        <v>19</v>
      </c>
      <c r="G234" s="27">
        <v>0</v>
      </c>
      <c r="I234" s="7">
        <f>ROUND( D$233*G234,0 )</f>
        <v>0</v>
      </c>
    </row>
    <row r="235" spans="1:10" x14ac:dyDescent="0.25">
      <c r="F235" s="6" t="s">
        <v>20</v>
      </c>
      <c r="G235" s="27">
        <v>0</v>
      </c>
      <c r="J235" s="7">
        <f>ROUND( D$233*G235,2 )</f>
        <v>0</v>
      </c>
    </row>
    <row r="238" spans="1:10" x14ac:dyDescent="0.25">
      <c r="C238" s="5" t="s">
        <v>37</v>
      </c>
    </row>
    <row r="239" spans="1:10" x14ac:dyDescent="0.25">
      <c r="A239" s="5">
        <v>6</v>
      </c>
      <c r="B239" s="6" t="s">
        <v>39</v>
      </c>
      <c r="C239" s="5" t="s">
        <v>38</v>
      </c>
      <c r="D239" s="7">
        <f>ROUND( 15,2 )</f>
        <v>15</v>
      </c>
      <c r="E239" s="5" t="s">
        <v>17</v>
      </c>
      <c r="F239" s="6" t="s">
        <v>18</v>
      </c>
      <c r="G239" s="27">
        <v>0</v>
      </c>
      <c r="H239" s="7">
        <f>ROUND( D$239*G239,2 )</f>
        <v>0</v>
      </c>
    </row>
    <row r="240" spans="1:10" x14ac:dyDescent="0.25">
      <c r="F240" s="6" t="s">
        <v>19</v>
      </c>
      <c r="G240" s="27">
        <v>0</v>
      </c>
      <c r="I240" s="7">
        <f>ROUND( D$239*G240,0 )</f>
        <v>0</v>
      </c>
    </row>
    <row r="241" spans="1:10" x14ac:dyDescent="0.25">
      <c r="F241" s="6" t="s">
        <v>20</v>
      </c>
      <c r="G241" s="27">
        <v>0</v>
      </c>
      <c r="J241" s="7">
        <f>ROUND( D$239*G241,2 )</f>
        <v>0</v>
      </c>
    </row>
    <row r="244" spans="1:10" x14ac:dyDescent="0.25">
      <c r="C244" s="5" t="s">
        <v>40</v>
      </c>
    </row>
    <row r="245" spans="1:10" x14ac:dyDescent="0.25">
      <c r="A245" s="5">
        <v>7</v>
      </c>
      <c r="B245" s="6" t="s">
        <v>42</v>
      </c>
      <c r="C245" s="5" t="s">
        <v>41</v>
      </c>
      <c r="D245" s="7">
        <f>ROUND( 8,2 )</f>
        <v>8</v>
      </c>
      <c r="E245" s="5" t="s">
        <v>17</v>
      </c>
      <c r="F245" s="6" t="s">
        <v>18</v>
      </c>
      <c r="G245" s="27">
        <v>0</v>
      </c>
      <c r="H245" s="7">
        <f>ROUND( D$245*G245,2 )</f>
        <v>0</v>
      </c>
    </row>
    <row r="246" spans="1:10" x14ac:dyDescent="0.25">
      <c r="F246" s="6" t="s">
        <v>19</v>
      </c>
      <c r="G246" s="27">
        <v>0</v>
      </c>
      <c r="I246" s="7">
        <f>ROUND( D$245*G246,0 )</f>
        <v>0</v>
      </c>
    </row>
    <row r="247" spans="1:10" x14ac:dyDescent="0.25">
      <c r="F247" s="6" t="s">
        <v>20</v>
      </c>
      <c r="G247" s="27">
        <v>0</v>
      </c>
      <c r="J247" s="7">
        <f>ROUND( D$245*G247,2 )</f>
        <v>0</v>
      </c>
    </row>
    <row r="250" spans="1:10" x14ac:dyDescent="0.25">
      <c r="C250" s="5" t="s">
        <v>99</v>
      </c>
    </row>
    <row r="251" spans="1:10" x14ac:dyDescent="0.25">
      <c r="C251" s="5" t="s">
        <v>79</v>
      </c>
    </row>
    <row r="252" spans="1:10" x14ac:dyDescent="0.25">
      <c r="A252" s="5">
        <v>8</v>
      </c>
      <c r="B252" s="6" t="s">
        <v>80</v>
      </c>
      <c r="C252" s="5"/>
      <c r="D252" s="8">
        <f>ROUND( 148,0 )</f>
        <v>148</v>
      </c>
      <c r="E252" s="5" t="s">
        <v>17</v>
      </c>
      <c r="F252" s="6" t="s">
        <v>18</v>
      </c>
      <c r="G252" s="27">
        <v>0</v>
      </c>
      <c r="H252" s="7">
        <f>ROUND( D$252*G252,2 )</f>
        <v>0</v>
      </c>
    </row>
    <row r="253" spans="1:10" x14ac:dyDescent="0.25">
      <c r="F253" s="6" t="s">
        <v>19</v>
      </c>
      <c r="G253" s="27">
        <v>0</v>
      </c>
      <c r="I253" s="7">
        <f>ROUND( D$252*G253,0 )</f>
        <v>0</v>
      </c>
    </row>
    <row r="254" spans="1:10" x14ac:dyDescent="0.25">
      <c r="F254" s="6" t="s">
        <v>20</v>
      </c>
      <c r="G254" s="27">
        <v>0</v>
      </c>
      <c r="J254" s="7">
        <f>ROUND( D$252*G254,2 )</f>
        <v>0</v>
      </c>
    </row>
    <row r="257" spans="1:10" x14ac:dyDescent="0.25">
      <c r="C257" s="5" t="s">
        <v>45</v>
      </c>
    </row>
    <row r="258" spans="1:10" x14ac:dyDescent="0.25">
      <c r="A258" s="5">
        <v>9</v>
      </c>
      <c r="B258" s="6" t="s">
        <v>47</v>
      </c>
      <c r="C258" s="5" t="s">
        <v>46</v>
      </c>
      <c r="D258" s="7">
        <f>ROUND( 1,2 )</f>
        <v>1</v>
      </c>
      <c r="E258" s="5" t="s">
        <v>17</v>
      </c>
      <c r="F258" s="6" t="s">
        <v>18</v>
      </c>
      <c r="G258" s="27">
        <v>0</v>
      </c>
      <c r="H258" s="7">
        <f>ROUND( D$258*G258,2 )</f>
        <v>0</v>
      </c>
    </row>
    <row r="259" spans="1:10" x14ac:dyDescent="0.25">
      <c r="F259" s="6" t="s">
        <v>19</v>
      </c>
      <c r="G259" s="27">
        <v>0</v>
      </c>
      <c r="I259" s="7">
        <f>ROUND( D$258*G259,0 )</f>
        <v>0</v>
      </c>
    </row>
    <row r="260" spans="1:10" x14ac:dyDescent="0.25">
      <c r="F260" s="6" t="s">
        <v>20</v>
      </c>
      <c r="G260" s="27">
        <v>0</v>
      </c>
      <c r="J260" s="7">
        <f>ROUND( D$258*G260,2 )</f>
        <v>0</v>
      </c>
    </row>
    <row r="263" spans="1:10" x14ac:dyDescent="0.25">
      <c r="C263" s="5" t="s">
        <v>69</v>
      </c>
    </row>
    <row r="264" spans="1:10" x14ac:dyDescent="0.25">
      <c r="A264" s="5">
        <v>10</v>
      </c>
      <c r="B264" s="6" t="s">
        <v>70</v>
      </c>
      <c r="C264" s="5"/>
      <c r="D264" s="7">
        <f>ROUND( 2,2 )</f>
        <v>2</v>
      </c>
      <c r="E264" s="5" t="s">
        <v>17</v>
      </c>
      <c r="F264" s="6" t="s">
        <v>18</v>
      </c>
      <c r="G264" s="27">
        <v>0</v>
      </c>
      <c r="H264" s="7">
        <f>ROUND( D$264*G264,2 )</f>
        <v>0</v>
      </c>
    </row>
    <row r="265" spans="1:10" x14ac:dyDescent="0.25">
      <c r="F265" s="6" t="s">
        <v>19</v>
      </c>
      <c r="G265" s="27">
        <v>0</v>
      </c>
      <c r="I265" s="7">
        <f>ROUND( D$264*G265,0 )</f>
        <v>0</v>
      </c>
    </row>
    <row r="266" spans="1:10" x14ac:dyDescent="0.25">
      <c r="F266" s="6" t="s">
        <v>20</v>
      </c>
      <c r="G266" s="27">
        <v>0</v>
      </c>
      <c r="J266" s="7">
        <f>ROUND( D$264*G266,2 )</f>
        <v>0</v>
      </c>
    </row>
    <row r="269" spans="1:10" x14ac:dyDescent="0.25">
      <c r="C269" s="5" t="s">
        <v>72</v>
      </c>
    </row>
    <row r="270" spans="1:10" x14ac:dyDescent="0.25">
      <c r="A270" s="5">
        <v>11</v>
      </c>
      <c r="B270" s="6" t="s">
        <v>73</v>
      </c>
      <c r="C270" s="5"/>
      <c r="D270" s="7">
        <f>ROUND( 1,2 )</f>
        <v>1</v>
      </c>
      <c r="E270" s="5" t="s">
        <v>17</v>
      </c>
      <c r="F270" s="6" t="s">
        <v>18</v>
      </c>
      <c r="G270" s="27">
        <v>0</v>
      </c>
      <c r="H270" s="7">
        <f>ROUND( D$270*G270,2 )</f>
        <v>0</v>
      </c>
    </row>
    <row r="271" spans="1:10" x14ac:dyDescent="0.25">
      <c r="F271" s="6" t="s">
        <v>19</v>
      </c>
      <c r="G271" s="27">
        <v>0</v>
      </c>
      <c r="I271" s="7">
        <f>ROUND( D$270*G271,0 )</f>
        <v>0</v>
      </c>
    </row>
    <row r="272" spans="1:10" x14ac:dyDescent="0.25">
      <c r="F272" s="6" t="s">
        <v>20</v>
      </c>
      <c r="G272" s="27">
        <v>0</v>
      </c>
      <c r="J272" s="7">
        <f>ROUND( D$270*G272,2 )</f>
        <v>0</v>
      </c>
    </row>
    <row r="275" spans="1:10" x14ac:dyDescent="0.25">
      <c r="C275" s="5" t="s">
        <v>100</v>
      </c>
    </row>
    <row r="276" spans="1:10" x14ac:dyDescent="0.25">
      <c r="C276" s="5" t="s">
        <v>101</v>
      </c>
    </row>
    <row r="277" spans="1:10" x14ac:dyDescent="0.25">
      <c r="C277" s="5" t="s">
        <v>102</v>
      </c>
    </row>
    <row r="278" spans="1:10" x14ac:dyDescent="0.25">
      <c r="A278" s="5">
        <v>12</v>
      </c>
      <c r="B278" s="6" t="s">
        <v>104</v>
      </c>
      <c r="C278" s="5" t="s">
        <v>103</v>
      </c>
      <c r="D278" s="7">
        <f>ROUND( 74,2 )</f>
        <v>74</v>
      </c>
      <c r="E278" s="5" t="s">
        <v>17</v>
      </c>
      <c r="F278" s="6" t="s">
        <v>18</v>
      </c>
      <c r="G278" s="27">
        <v>0</v>
      </c>
      <c r="H278" s="7">
        <f>ROUND( D$278*G278,2 )</f>
        <v>0</v>
      </c>
    </row>
    <row r="279" spans="1:10" x14ac:dyDescent="0.25">
      <c r="F279" s="6" t="s">
        <v>19</v>
      </c>
      <c r="G279" s="27">
        <v>0</v>
      </c>
      <c r="I279" s="7">
        <f>ROUND( D$278*G279,0 )</f>
        <v>0</v>
      </c>
    </row>
    <row r="280" spans="1:10" x14ac:dyDescent="0.25">
      <c r="F280" s="6" t="s">
        <v>20</v>
      </c>
      <c r="G280" s="27">
        <v>0</v>
      </c>
      <c r="J280" s="7">
        <f>ROUND( D$278*G280,2 )</f>
        <v>0</v>
      </c>
    </row>
    <row r="283" spans="1:10" x14ac:dyDescent="0.25">
      <c r="C283" s="5" t="s">
        <v>105</v>
      </c>
    </row>
    <row r="284" spans="1:10" x14ac:dyDescent="0.25">
      <c r="A284" s="5">
        <v>13</v>
      </c>
      <c r="B284" s="6" t="s">
        <v>53</v>
      </c>
      <c r="C284" s="5"/>
      <c r="D284" s="7">
        <f>ROUND( 62,2 )</f>
        <v>62</v>
      </c>
      <c r="E284" s="5" t="s">
        <v>17</v>
      </c>
      <c r="F284" s="6" t="s">
        <v>18</v>
      </c>
      <c r="G284" s="27">
        <v>0</v>
      </c>
      <c r="H284" s="7">
        <f>ROUND( D$284*G284,2 )</f>
        <v>0</v>
      </c>
    </row>
    <row r="285" spans="1:10" x14ac:dyDescent="0.25">
      <c r="F285" s="6" t="s">
        <v>19</v>
      </c>
      <c r="G285" s="27">
        <v>0</v>
      </c>
      <c r="I285" s="7">
        <f>ROUND( D$284*G285,0 )</f>
        <v>0</v>
      </c>
    </row>
    <row r="286" spans="1:10" x14ac:dyDescent="0.25">
      <c r="F286" s="6" t="s">
        <v>20</v>
      </c>
      <c r="G286" s="27">
        <v>0</v>
      </c>
      <c r="J286" s="7">
        <f>ROUND( D$284*G286,2 )</f>
        <v>0</v>
      </c>
    </row>
    <row r="289" spans="1:10" x14ac:dyDescent="0.25">
      <c r="C289" s="5" t="s">
        <v>74</v>
      </c>
    </row>
    <row r="290" spans="1:10" x14ac:dyDescent="0.25">
      <c r="A290" s="5">
        <v>14</v>
      </c>
      <c r="B290" s="6" t="s">
        <v>75</v>
      </c>
      <c r="C290" s="5"/>
      <c r="D290" s="7">
        <f>ROUND( 2,2 )</f>
        <v>2</v>
      </c>
      <c r="E290" s="5" t="s">
        <v>17</v>
      </c>
      <c r="F290" s="6" t="s">
        <v>18</v>
      </c>
      <c r="G290" s="27">
        <v>0</v>
      </c>
      <c r="H290" s="7">
        <f>ROUND( D$290*G290,2 )</f>
        <v>0</v>
      </c>
    </row>
    <row r="291" spans="1:10" x14ac:dyDescent="0.25">
      <c r="F291" s="6" t="s">
        <v>19</v>
      </c>
      <c r="G291" s="27">
        <v>0</v>
      </c>
      <c r="I291" s="7">
        <f>ROUND( D$290*G291,0 )</f>
        <v>0</v>
      </c>
    </row>
    <row r="292" spans="1:10" x14ac:dyDescent="0.25">
      <c r="F292" s="6" t="s">
        <v>20</v>
      </c>
      <c r="G292" s="27">
        <v>0</v>
      </c>
      <c r="J292" s="7">
        <f>ROUND( D$290*G292,2 )</f>
        <v>0</v>
      </c>
    </row>
    <row r="295" spans="1:10" x14ac:dyDescent="0.25">
      <c r="C295" s="5" t="s">
        <v>84</v>
      </c>
    </row>
    <row r="296" spans="1:10" x14ac:dyDescent="0.25">
      <c r="C296" s="5" t="s">
        <v>85</v>
      </c>
    </row>
    <row r="297" spans="1:10" x14ac:dyDescent="0.25">
      <c r="A297" s="5">
        <v>15</v>
      </c>
      <c r="B297" s="6" t="s">
        <v>87</v>
      </c>
      <c r="C297" s="5" t="s">
        <v>86</v>
      </c>
      <c r="D297" s="7">
        <f>ROUND( 1,2 )</f>
        <v>1</v>
      </c>
      <c r="E297" s="5" t="s">
        <v>17</v>
      </c>
      <c r="F297" s="6" t="s">
        <v>18</v>
      </c>
      <c r="G297" s="27">
        <v>0</v>
      </c>
      <c r="H297" s="7">
        <f>ROUND( D$297*G297,2 )</f>
        <v>0</v>
      </c>
    </row>
    <row r="298" spans="1:10" x14ac:dyDescent="0.25">
      <c r="F298" s="6" t="s">
        <v>19</v>
      </c>
      <c r="G298" s="27">
        <v>0</v>
      </c>
      <c r="I298" s="7">
        <f>ROUND( D$297*G298,0 )</f>
        <v>0</v>
      </c>
    </row>
    <row r="299" spans="1:10" x14ac:dyDescent="0.25">
      <c r="F299" s="6" t="s">
        <v>20</v>
      </c>
      <c r="G299" s="27">
        <v>0</v>
      </c>
      <c r="J299" s="7">
        <f>ROUND( D$297*G299,2 )</f>
        <v>0</v>
      </c>
    </row>
    <row r="301" spans="1:10" ht="15.75" thickBot="1" x14ac:dyDescent="0.3"/>
    <row r="302" spans="1:10" ht="15.75" x14ac:dyDescent="0.25">
      <c r="A302" s="4"/>
      <c r="H302" s="9">
        <f>ROUND( SUM(H202:H301),2 )</f>
        <v>0</v>
      </c>
      <c r="I302" s="9">
        <f>ROUND( SUM(I202:I301),0 )</f>
        <v>0</v>
      </c>
      <c r="J302" s="9">
        <f>ROUND( SUM(J202:J301),2 )</f>
        <v>0</v>
      </c>
    </row>
    <row r="303" spans="1:10" ht="15.75" x14ac:dyDescent="0.25">
      <c r="A303" s="4" t="s">
        <v>106</v>
      </c>
    </row>
    <row r="305" spans="1:10" x14ac:dyDescent="0.25">
      <c r="C305" s="5" t="s">
        <v>13</v>
      </c>
    </row>
    <row r="306" spans="1:10" x14ac:dyDescent="0.25">
      <c r="C306" s="5" t="s">
        <v>14</v>
      </c>
    </row>
    <row r="307" spans="1:10" x14ac:dyDescent="0.25">
      <c r="A307" s="5">
        <v>1</v>
      </c>
      <c r="B307" s="6" t="s">
        <v>16</v>
      </c>
      <c r="C307" s="5" t="s">
        <v>15</v>
      </c>
      <c r="D307" s="7">
        <f>ROUND( 1,2 )</f>
        <v>1</v>
      </c>
      <c r="E307" s="5" t="s">
        <v>17</v>
      </c>
      <c r="F307" s="6" t="s">
        <v>18</v>
      </c>
      <c r="G307" s="27">
        <v>0</v>
      </c>
      <c r="H307" s="7">
        <f>ROUND( D$307*G307,2 )</f>
        <v>0</v>
      </c>
    </row>
    <row r="308" spans="1:10" x14ac:dyDescent="0.25">
      <c r="F308" s="6" t="s">
        <v>19</v>
      </c>
      <c r="G308" s="27">
        <v>0</v>
      </c>
      <c r="I308" s="7">
        <f>ROUND( D$307*G308,0 )</f>
        <v>0</v>
      </c>
    </row>
    <row r="309" spans="1:10" x14ac:dyDescent="0.25">
      <c r="F309" s="6" t="s">
        <v>20</v>
      </c>
      <c r="G309" s="27">
        <v>0</v>
      </c>
      <c r="J309" s="7">
        <f>ROUND( D$307*G309,2 )</f>
        <v>0</v>
      </c>
    </row>
    <row r="312" spans="1:10" x14ac:dyDescent="0.25">
      <c r="C312" s="5" t="s">
        <v>13</v>
      </c>
    </row>
    <row r="313" spans="1:10" x14ac:dyDescent="0.25">
      <c r="C313" s="5" t="s">
        <v>14</v>
      </c>
    </row>
    <row r="314" spans="1:10" x14ac:dyDescent="0.25">
      <c r="A314" s="5">
        <v>2</v>
      </c>
      <c r="B314" s="6" t="s">
        <v>22</v>
      </c>
      <c r="C314" s="5" t="s">
        <v>21</v>
      </c>
      <c r="D314" s="7">
        <f>ROUND( 1,2 )</f>
        <v>1</v>
      </c>
      <c r="E314" s="5" t="s">
        <v>17</v>
      </c>
      <c r="F314" s="6" t="s">
        <v>18</v>
      </c>
      <c r="G314" s="27">
        <v>0</v>
      </c>
      <c r="H314" s="7">
        <f>ROUND( D$314*G314,2 )</f>
        <v>0</v>
      </c>
    </row>
    <row r="315" spans="1:10" x14ac:dyDescent="0.25">
      <c r="F315" s="6" t="s">
        <v>19</v>
      </c>
      <c r="G315" s="27">
        <v>0</v>
      </c>
      <c r="I315" s="7">
        <f>ROUND( D$314*G315,0 )</f>
        <v>0</v>
      </c>
    </row>
    <row r="316" spans="1:10" x14ac:dyDescent="0.25">
      <c r="F316" s="6" t="s">
        <v>20</v>
      </c>
      <c r="G316" s="27">
        <v>0</v>
      </c>
      <c r="J316" s="7">
        <f>ROUND( D$314*G316,2 )</f>
        <v>0</v>
      </c>
    </row>
    <row r="319" spans="1:10" x14ac:dyDescent="0.25">
      <c r="C319" s="5" t="s">
        <v>28</v>
      </c>
    </row>
    <row r="320" spans="1:10" x14ac:dyDescent="0.25">
      <c r="C320" s="5" t="s">
        <v>29</v>
      </c>
    </row>
    <row r="321" spans="1:10" x14ac:dyDescent="0.25">
      <c r="A321" s="5">
        <v>3</v>
      </c>
      <c r="B321" s="6" t="s">
        <v>31</v>
      </c>
      <c r="C321" s="5" t="s">
        <v>30</v>
      </c>
      <c r="D321" s="8">
        <f>ROUND( 500,0 )</f>
        <v>500</v>
      </c>
      <c r="E321" s="5" t="s">
        <v>32</v>
      </c>
      <c r="F321" s="6" t="s">
        <v>18</v>
      </c>
      <c r="G321" s="27">
        <v>0</v>
      </c>
      <c r="H321" s="7">
        <f>ROUND( D$321*G321,2 )</f>
        <v>0</v>
      </c>
    </row>
    <row r="322" spans="1:10" x14ac:dyDescent="0.25">
      <c r="F322" s="6" t="s">
        <v>19</v>
      </c>
      <c r="G322" s="27">
        <v>0</v>
      </c>
      <c r="I322" s="7">
        <f>ROUND( D$321*G322,0 )</f>
        <v>0</v>
      </c>
    </row>
    <row r="323" spans="1:10" x14ac:dyDescent="0.25">
      <c r="F323" s="6" t="s">
        <v>20</v>
      </c>
      <c r="G323" s="27">
        <v>0</v>
      </c>
      <c r="J323" s="7">
        <f>ROUND( D$321*G323,2 )</f>
        <v>0</v>
      </c>
    </row>
    <row r="326" spans="1:10" x14ac:dyDescent="0.25">
      <c r="C326" s="5" t="s">
        <v>28</v>
      </c>
    </row>
    <row r="327" spans="1:10" x14ac:dyDescent="0.25">
      <c r="C327" s="5" t="s">
        <v>29</v>
      </c>
    </row>
    <row r="328" spans="1:10" x14ac:dyDescent="0.25">
      <c r="A328" s="5">
        <v>4</v>
      </c>
      <c r="B328" s="6" t="s">
        <v>34</v>
      </c>
      <c r="C328" s="5" t="s">
        <v>33</v>
      </c>
      <c r="D328" s="7">
        <f>ROUND( 80,2 )</f>
        <v>80</v>
      </c>
      <c r="E328" s="5" t="s">
        <v>32</v>
      </c>
      <c r="F328" s="6" t="s">
        <v>18</v>
      </c>
      <c r="G328" s="27">
        <v>0</v>
      </c>
      <c r="H328" s="7">
        <f>ROUND( D$328*G328,2 )</f>
        <v>0</v>
      </c>
    </row>
    <row r="329" spans="1:10" x14ac:dyDescent="0.25">
      <c r="F329" s="6" t="s">
        <v>19</v>
      </c>
      <c r="G329" s="27">
        <v>0</v>
      </c>
      <c r="I329" s="7">
        <f>ROUND( D$328*G329,0 )</f>
        <v>0</v>
      </c>
    </row>
    <row r="330" spans="1:10" x14ac:dyDescent="0.25">
      <c r="F330" s="6" t="s">
        <v>20</v>
      </c>
      <c r="G330" s="27">
        <v>0</v>
      </c>
      <c r="J330" s="7">
        <f>ROUND( D$328*G330,2 )</f>
        <v>0</v>
      </c>
    </row>
    <row r="333" spans="1:10" x14ac:dyDescent="0.25">
      <c r="C333" s="5" t="s">
        <v>37</v>
      </c>
    </row>
    <row r="334" spans="1:10" x14ac:dyDescent="0.25">
      <c r="A334" s="5">
        <v>5</v>
      </c>
      <c r="B334" s="6" t="s">
        <v>39</v>
      </c>
      <c r="C334" s="5" t="s">
        <v>38</v>
      </c>
      <c r="D334" s="7">
        <f>ROUND( 20,2 )</f>
        <v>20</v>
      </c>
      <c r="E334" s="5" t="s">
        <v>17</v>
      </c>
      <c r="F334" s="6" t="s">
        <v>18</v>
      </c>
      <c r="G334" s="27">
        <v>0</v>
      </c>
      <c r="H334" s="7">
        <f>ROUND( D$334*G334,2 )</f>
        <v>0</v>
      </c>
    </row>
    <row r="335" spans="1:10" x14ac:dyDescent="0.25">
      <c r="F335" s="6" t="s">
        <v>19</v>
      </c>
      <c r="G335" s="27">
        <v>0</v>
      </c>
      <c r="I335" s="7">
        <f>ROUND( D$334*G335,0 )</f>
        <v>0</v>
      </c>
    </row>
    <row r="336" spans="1:10" x14ac:dyDescent="0.25">
      <c r="F336" s="6" t="s">
        <v>20</v>
      </c>
      <c r="G336" s="27">
        <v>0</v>
      </c>
      <c r="J336" s="7">
        <f>ROUND( D$334*G336,2 )</f>
        <v>0</v>
      </c>
    </row>
    <row r="339" spans="1:10" x14ac:dyDescent="0.25">
      <c r="C339" s="5" t="s">
        <v>40</v>
      </c>
    </row>
    <row r="340" spans="1:10" x14ac:dyDescent="0.25">
      <c r="A340" s="5">
        <v>6</v>
      </c>
      <c r="B340" s="6" t="s">
        <v>42</v>
      </c>
      <c r="C340" s="5" t="s">
        <v>41</v>
      </c>
      <c r="D340" s="7">
        <f>ROUND( 10,2 )</f>
        <v>10</v>
      </c>
      <c r="E340" s="5" t="s">
        <v>17</v>
      </c>
      <c r="F340" s="6" t="s">
        <v>18</v>
      </c>
      <c r="G340" s="27">
        <v>0</v>
      </c>
      <c r="H340" s="7">
        <f>ROUND( D$340*G340,2 )</f>
        <v>0</v>
      </c>
    </row>
    <row r="341" spans="1:10" x14ac:dyDescent="0.25">
      <c r="F341" s="6" t="s">
        <v>19</v>
      </c>
      <c r="G341" s="27">
        <v>0</v>
      </c>
      <c r="I341" s="7">
        <f>ROUND( D$340*G341,0 )</f>
        <v>0</v>
      </c>
    </row>
    <row r="342" spans="1:10" x14ac:dyDescent="0.25">
      <c r="F342" s="6" t="s">
        <v>20</v>
      </c>
      <c r="G342" s="27">
        <v>0</v>
      </c>
      <c r="J342" s="7">
        <f>ROUND( D$340*G342,2 )</f>
        <v>0</v>
      </c>
    </row>
    <row r="345" spans="1:10" x14ac:dyDescent="0.25">
      <c r="C345" s="5" t="s">
        <v>99</v>
      </c>
    </row>
    <row r="346" spans="1:10" x14ac:dyDescent="0.25">
      <c r="C346" s="5" t="s">
        <v>79</v>
      </c>
    </row>
    <row r="347" spans="1:10" x14ac:dyDescent="0.25">
      <c r="A347" s="5">
        <v>7</v>
      </c>
      <c r="B347" s="6" t="s">
        <v>80</v>
      </c>
      <c r="C347" s="5"/>
      <c r="D347" s="8">
        <f>ROUND( 246,0 )</f>
        <v>246</v>
      </c>
      <c r="E347" s="5" t="s">
        <v>17</v>
      </c>
      <c r="F347" s="6" t="s">
        <v>18</v>
      </c>
      <c r="G347" s="27">
        <v>0</v>
      </c>
      <c r="H347" s="7">
        <f>ROUND( D$347*G347,2 )</f>
        <v>0</v>
      </c>
    </row>
    <row r="348" spans="1:10" x14ac:dyDescent="0.25">
      <c r="F348" s="6" t="s">
        <v>19</v>
      </c>
      <c r="G348" s="27">
        <v>0</v>
      </c>
      <c r="I348" s="7">
        <f>ROUND( D$347*G348,0 )</f>
        <v>0</v>
      </c>
    </row>
    <row r="349" spans="1:10" x14ac:dyDescent="0.25">
      <c r="F349" s="6" t="s">
        <v>20</v>
      </c>
      <c r="G349" s="27">
        <v>0</v>
      </c>
      <c r="J349" s="7">
        <f>ROUND( D$347*G349,2 )</f>
        <v>0</v>
      </c>
    </row>
    <row r="352" spans="1:10" x14ac:dyDescent="0.25">
      <c r="C352" s="5" t="s">
        <v>45</v>
      </c>
    </row>
    <row r="353" spans="1:10" x14ac:dyDescent="0.25">
      <c r="A353" s="5">
        <v>8</v>
      </c>
      <c r="B353" s="6" t="s">
        <v>47</v>
      </c>
      <c r="C353" s="5" t="s">
        <v>46</v>
      </c>
      <c r="D353" s="7">
        <f>ROUND( 2,2 )</f>
        <v>2</v>
      </c>
      <c r="E353" s="5" t="s">
        <v>17</v>
      </c>
      <c r="F353" s="6" t="s">
        <v>18</v>
      </c>
      <c r="G353" s="27">
        <v>0</v>
      </c>
      <c r="H353" s="7">
        <f>ROUND( D$353*G353,2 )</f>
        <v>0</v>
      </c>
    </row>
    <row r="354" spans="1:10" x14ac:dyDescent="0.25">
      <c r="F354" s="6" t="s">
        <v>19</v>
      </c>
      <c r="G354" s="27">
        <v>0</v>
      </c>
      <c r="I354" s="7">
        <f>ROUND( D$353*G354,0 )</f>
        <v>0</v>
      </c>
    </row>
    <row r="355" spans="1:10" x14ac:dyDescent="0.25">
      <c r="F355" s="6" t="s">
        <v>20</v>
      </c>
      <c r="G355" s="27">
        <v>0</v>
      </c>
      <c r="J355" s="7">
        <f>ROUND( D$353*G355,2 )</f>
        <v>0</v>
      </c>
    </row>
    <row r="358" spans="1:10" x14ac:dyDescent="0.25">
      <c r="C358" s="5" t="s">
        <v>69</v>
      </c>
    </row>
    <row r="359" spans="1:10" x14ac:dyDescent="0.25">
      <c r="A359" s="5">
        <v>9</v>
      </c>
      <c r="B359" s="6" t="s">
        <v>70</v>
      </c>
      <c r="C359" s="5"/>
      <c r="D359" s="7">
        <f>ROUND( 4,2 )</f>
        <v>4</v>
      </c>
      <c r="E359" s="5" t="s">
        <v>17</v>
      </c>
      <c r="F359" s="6" t="s">
        <v>18</v>
      </c>
      <c r="G359" s="27">
        <v>0</v>
      </c>
      <c r="H359" s="7">
        <f>ROUND( D$359*G359,2 )</f>
        <v>0</v>
      </c>
    </row>
    <row r="360" spans="1:10" x14ac:dyDescent="0.25">
      <c r="F360" s="6" t="s">
        <v>19</v>
      </c>
      <c r="G360" s="27">
        <v>0</v>
      </c>
      <c r="I360" s="7">
        <f>ROUND( D$359*G360,0 )</f>
        <v>0</v>
      </c>
    </row>
    <row r="361" spans="1:10" x14ac:dyDescent="0.25">
      <c r="F361" s="6" t="s">
        <v>20</v>
      </c>
      <c r="G361" s="27">
        <v>0</v>
      </c>
      <c r="J361" s="7">
        <f>ROUND( D$359*G361,2 )</f>
        <v>0</v>
      </c>
    </row>
    <row r="364" spans="1:10" x14ac:dyDescent="0.25">
      <c r="C364" s="5" t="s">
        <v>72</v>
      </c>
    </row>
    <row r="365" spans="1:10" x14ac:dyDescent="0.25">
      <c r="A365" s="5">
        <v>10</v>
      </c>
      <c r="B365" s="6" t="s">
        <v>73</v>
      </c>
      <c r="C365" s="5"/>
      <c r="D365" s="7">
        <f>ROUND( 1,2 )</f>
        <v>1</v>
      </c>
      <c r="E365" s="5" t="s">
        <v>17</v>
      </c>
      <c r="F365" s="6" t="s">
        <v>18</v>
      </c>
      <c r="G365" s="27">
        <v>0</v>
      </c>
      <c r="H365" s="7">
        <f>ROUND( D$365*G365,2 )</f>
        <v>0</v>
      </c>
    </row>
    <row r="366" spans="1:10" x14ac:dyDescent="0.25">
      <c r="F366" s="6" t="s">
        <v>19</v>
      </c>
      <c r="G366" s="27">
        <v>0</v>
      </c>
      <c r="I366" s="7">
        <f>ROUND( D$365*G366,0 )</f>
        <v>0</v>
      </c>
    </row>
    <row r="367" spans="1:10" x14ac:dyDescent="0.25">
      <c r="F367" s="6" t="s">
        <v>20</v>
      </c>
      <c r="G367" s="27">
        <v>0</v>
      </c>
      <c r="J367" s="7">
        <f>ROUND( D$365*G367,2 )</f>
        <v>0</v>
      </c>
    </row>
    <row r="370" spans="1:10" x14ac:dyDescent="0.25">
      <c r="C370" s="5" t="s">
        <v>100</v>
      </c>
    </row>
    <row r="371" spans="1:10" x14ac:dyDescent="0.25">
      <c r="C371" s="5" t="s">
        <v>101</v>
      </c>
    </row>
    <row r="372" spans="1:10" x14ac:dyDescent="0.25">
      <c r="C372" s="5" t="s">
        <v>102</v>
      </c>
    </row>
    <row r="373" spans="1:10" x14ac:dyDescent="0.25">
      <c r="A373" s="5">
        <v>11</v>
      </c>
      <c r="B373" s="6" t="s">
        <v>104</v>
      </c>
      <c r="C373" s="5" t="s">
        <v>103</v>
      </c>
      <c r="D373" s="8">
        <f>ROUND( 123,0 )</f>
        <v>123</v>
      </c>
      <c r="E373" s="5" t="s">
        <v>17</v>
      </c>
      <c r="F373" s="6" t="s">
        <v>18</v>
      </c>
      <c r="G373" s="27">
        <v>0</v>
      </c>
      <c r="H373" s="7">
        <f>ROUND( D$373*G373,2 )</f>
        <v>0</v>
      </c>
    </row>
    <row r="374" spans="1:10" x14ac:dyDescent="0.25">
      <c r="F374" s="6" t="s">
        <v>19</v>
      </c>
      <c r="G374" s="27">
        <v>0</v>
      </c>
      <c r="I374" s="7">
        <f>ROUND( D$373*G374,0 )</f>
        <v>0</v>
      </c>
    </row>
    <row r="375" spans="1:10" x14ac:dyDescent="0.25">
      <c r="F375" s="6" t="s">
        <v>20</v>
      </c>
      <c r="G375" s="27">
        <v>0</v>
      </c>
      <c r="J375" s="7">
        <f>ROUND( D$373*G375,2 )</f>
        <v>0</v>
      </c>
    </row>
    <row r="378" spans="1:10" x14ac:dyDescent="0.25">
      <c r="C378" s="5" t="s">
        <v>74</v>
      </c>
    </row>
    <row r="379" spans="1:10" x14ac:dyDescent="0.25">
      <c r="A379" s="5">
        <v>12</v>
      </c>
      <c r="B379" s="6" t="s">
        <v>75</v>
      </c>
      <c r="C379" s="5"/>
      <c r="D379" s="7">
        <f>ROUND( 2,2 )</f>
        <v>2</v>
      </c>
      <c r="E379" s="5" t="s">
        <v>17</v>
      </c>
      <c r="F379" s="6" t="s">
        <v>18</v>
      </c>
      <c r="G379" s="27">
        <v>0</v>
      </c>
      <c r="H379" s="7">
        <f>ROUND( D$379*G379,2 )</f>
        <v>0</v>
      </c>
    </row>
    <row r="380" spans="1:10" x14ac:dyDescent="0.25">
      <c r="F380" s="6" t="s">
        <v>19</v>
      </c>
      <c r="G380" s="27">
        <v>0</v>
      </c>
      <c r="I380" s="7">
        <f>ROUND( D$379*G380,0 )</f>
        <v>0</v>
      </c>
    </row>
    <row r="381" spans="1:10" x14ac:dyDescent="0.25">
      <c r="F381" s="6" t="s">
        <v>20</v>
      </c>
      <c r="G381" s="27">
        <v>0</v>
      </c>
      <c r="J381" s="7">
        <f>ROUND( D$379*G381,2 )</f>
        <v>0</v>
      </c>
    </row>
    <row r="384" spans="1:10" x14ac:dyDescent="0.25">
      <c r="C384" s="5" t="s">
        <v>107</v>
      </c>
    </row>
    <row r="385" spans="1:10" x14ac:dyDescent="0.25">
      <c r="A385" s="5">
        <v>13</v>
      </c>
      <c r="B385" s="6" t="s">
        <v>108</v>
      </c>
      <c r="C385" s="5"/>
      <c r="D385" s="7">
        <f>ROUND( 1,2 )</f>
        <v>1</v>
      </c>
      <c r="E385" s="5" t="s">
        <v>17</v>
      </c>
      <c r="F385" s="6" t="s">
        <v>18</v>
      </c>
      <c r="G385" s="27">
        <v>0</v>
      </c>
      <c r="H385" s="7">
        <f>ROUND( D$385*G385,2 )</f>
        <v>0</v>
      </c>
    </row>
    <row r="386" spans="1:10" x14ac:dyDescent="0.25">
      <c r="F386" s="6" t="s">
        <v>19</v>
      </c>
      <c r="G386" s="27">
        <v>0</v>
      </c>
      <c r="I386" s="7">
        <f>ROUND( D$385*G386,0 )</f>
        <v>0</v>
      </c>
    </row>
    <row r="387" spans="1:10" x14ac:dyDescent="0.25">
      <c r="F387" s="6" t="s">
        <v>20</v>
      </c>
      <c r="G387" s="27">
        <v>0</v>
      </c>
      <c r="J387" s="7">
        <f>ROUND( D$385*G387,2 )</f>
        <v>0</v>
      </c>
    </row>
    <row r="390" spans="1:10" x14ac:dyDescent="0.25">
      <c r="C390" s="5" t="s">
        <v>109</v>
      </c>
    </row>
    <row r="391" spans="1:10" x14ac:dyDescent="0.25">
      <c r="A391" s="5">
        <v>14</v>
      </c>
      <c r="B391" s="6" t="s">
        <v>108</v>
      </c>
      <c r="C391" s="5"/>
      <c r="D391" s="7">
        <f>ROUND( 1,2 )</f>
        <v>1</v>
      </c>
      <c r="E391" s="5" t="s">
        <v>17</v>
      </c>
      <c r="F391" s="6" t="s">
        <v>18</v>
      </c>
      <c r="G391" s="27">
        <v>0</v>
      </c>
      <c r="H391" s="7">
        <f>ROUND( D$391*G391,2 )</f>
        <v>0</v>
      </c>
    </row>
    <row r="392" spans="1:10" x14ac:dyDescent="0.25">
      <c r="F392" s="6" t="s">
        <v>19</v>
      </c>
      <c r="G392" s="27">
        <v>0</v>
      </c>
      <c r="I392" s="7">
        <f>ROUND( D$391*G392,0 )</f>
        <v>0</v>
      </c>
    </row>
    <row r="393" spans="1:10" x14ac:dyDescent="0.25">
      <c r="F393" s="6" t="s">
        <v>20</v>
      </c>
      <c r="G393" s="27">
        <v>0</v>
      </c>
      <c r="J393" s="7">
        <f>ROUND( D$391*G393,2 )</f>
        <v>0</v>
      </c>
    </row>
    <row r="396" spans="1:10" x14ac:dyDescent="0.25">
      <c r="C396" s="5" t="s">
        <v>110</v>
      </c>
    </row>
    <row r="397" spans="1:10" x14ac:dyDescent="0.25">
      <c r="C397" s="5" t="s">
        <v>111</v>
      </c>
    </row>
    <row r="398" spans="1:10" x14ac:dyDescent="0.25">
      <c r="A398" s="5">
        <v>15</v>
      </c>
      <c r="B398" s="6" t="s">
        <v>108</v>
      </c>
      <c r="C398" s="5"/>
      <c r="D398" s="7">
        <f>ROUND( 1,2 )</f>
        <v>1</v>
      </c>
      <c r="E398" s="5" t="s">
        <v>17</v>
      </c>
      <c r="F398" s="6" t="s">
        <v>18</v>
      </c>
      <c r="G398" s="27">
        <v>0</v>
      </c>
      <c r="H398" s="7">
        <f>ROUND( D$398*G398,2 )</f>
        <v>0</v>
      </c>
    </row>
    <row r="399" spans="1:10" x14ac:dyDescent="0.25">
      <c r="F399" s="6" t="s">
        <v>19</v>
      </c>
      <c r="G399" s="27">
        <v>0</v>
      </c>
      <c r="I399" s="7">
        <f>ROUND( D$398*G399,0 )</f>
        <v>0</v>
      </c>
    </row>
    <row r="400" spans="1:10" x14ac:dyDescent="0.25">
      <c r="F400" s="6" t="s">
        <v>20</v>
      </c>
      <c r="G400" s="27">
        <v>0</v>
      </c>
      <c r="J400" s="7">
        <f>ROUND( D$398*G400,2 )</f>
        <v>0</v>
      </c>
    </row>
    <row r="403" spans="1:10" x14ac:dyDescent="0.25">
      <c r="C403" s="5" t="s">
        <v>84</v>
      </c>
    </row>
    <row r="404" spans="1:10" x14ac:dyDescent="0.25">
      <c r="C404" s="5" t="s">
        <v>85</v>
      </c>
    </row>
    <row r="405" spans="1:10" x14ac:dyDescent="0.25">
      <c r="A405" s="5">
        <v>16</v>
      </c>
      <c r="B405" s="6" t="s">
        <v>87</v>
      </c>
      <c r="C405" s="5" t="s">
        <v>86</v>
      </c>
      <c r="D405" s="7">
        <f>ROUND( 1,2 )</f>
        <v>1</v>
      </c>
      <c r="E405" s="5" t="s">
        <v>17</v>
      </c>
      <c r="F405" s="6" t="s">
        <v>18</v>
      </c>
      <c r="G405" s="27">
        <v>0</v>
      </c>
      <c r="H405" s="7">
        <f>ROUND( D$405*G405,2 )</f>
        <v>0</v>
      </c>
    </row>
    <row r="406" spans="1:10" x14ac:dyDescent="0.25">
      <c r="F406" s="6" t="s">
        <v>19</v>
      </c>
      <c r="G406" s="27">
        <v>0</v>
      </c>
      <c r="I406" s="7">
        <f>ROUND( D$405*G406,0 )</f>
        <v>0</v>
      </c>
    </row>
    <row r="407" spans="1:10" x14ac:dyDescent="0.25">
      <c r="F407" s="6" t="s">
        <v>20</v>
      </c>
      <c r="G407" s="27">
        <v>0</v>
      </c>
      <c r="J407" s="7">
        <f>ROUND( D$405*G407,2 )</f>
        <v>0</v>
      </c>
    </row>
    <row r="409" spans="1:10" ht="15.75" thickBot="1" x14ac:dyDescent="0.3"/>
    <row r="410" spans="1:10" ht="15.75" x14ac:dyDescent="0.25">
      <c r="A410" s="4"/>
      <c r="H410" s="9">
        <f>ROUND( SUM(H304:H409),2 )</f>
        <v>0</v>
      </c>
      <c r="I410" s="9">
        <f>ROUND( SUM(I304:I409),0 )</f>
        <v>0</v>
      </c>
      <c r="J410" s="9">
        <f>ROUND( SUM(J304:J409),2 )</f>
        <v>0</v>
      </c>
    </row>
    <row r="411" spans="1:10" ht="15.75" x14ac:dyDescent="0.25">
      <c r="A411" s="4" t="s">
        <v>112</v>
      </c>
    </row>
    <row r="413" spans="1:10" x14ac:dyDescent="0.25">
      <c r="C413" s="5" t="s">
        <v>113</v>
      </c>
    </row>
    <row r="414" spans="1:10" x14ac:dyDescent="0.25">
      <c r="C414" s="5" t="s">
        <v>114</v>
      </c>
    </row>
    <row r="415" spans="1:10" x14ac:dyDescent="0.25">
      <c r="C415" s="5" t="s">
        <v>115</v>
      </c>
    </row>
    <row r="416" spans="1:10" x14ac:dyDescent="0.25">
      <c r="C416" s="5" t="s">
        <v>116</v>
      </c>
    </row>
    <row r="417" spans="1:10" x14ac:dyDescent="0.25">
      <c r="C417" s="5" t="s">
        <v>117</v>
      </c>
    </row>
    <row r="418" spans="1:10" x14ac:dyDescent="0.25">
      <c r="C418" s="5" t="s">
        <v>118</v>
      </c>
    </row>
    <row r="419" spans="1:10" x14ac:dyDescent="0.25">
      <c r="A419" s="5">
        <v>1</v>
      </c>
      <c r="B419" s="6" t="s">
        <v>120</v>
      </c>
      <c r="C419" s="5" t="s">
        <v>119</v>
      </c>
      <c r="D419" s="7">
        <f>ROUND( 6,2 )</f>
        <v>6</v>
      </c>
      <c r="E419" s="5" t="s">
        <v>32</v>
      </c>
      <c r="F419" s="6" t="s">
        <v>18</v>
      </c>
      <c r="G419" s="27">
        <v>0</v>
      </c>
      <c r="H419" s="7">
        <f>ROUND( D$419*G419,0 )</f>
        <v>0</v>
      </c>
    </row>
    <row r="420" spans="1:10" x14ac:dyDescent="0.25">
      <c r="F420" s="6" t="s">
        <v>19</v>
      </c>
      <c r="G420" s="27">
        <v>0</v>
      </c>
      <c r="I420" s="7">
        <f>ROUND( D$419*G420,0 )</f>
        <v>0</v>
      </c>
    </row>
    <row r="421" spans="1:10" x14ac:dyDescent="0.25">
      <c r="F421" s="6" t="s">
        <v>20</v>
      </c>
      <c r="G421" s="27">
        <v>0</v>
      </c>
      <c r="J421" s="7">
        <f>ROUND( D$419*G421,2 )</f>
        <v>0</v>
      </c>
    </row>
    <row r="424" spans="1:10" x14ac:dyDescent="0.25">
      <c r="C424" s="5" t="s">
        <v>113</v>
      </c>
    </row>
    <row r="425" spans="1:10" x14ac:dyDescent="0.25">
      <c r="C425" s="5" t="s">
        <v>114</v>
      </c>
    </row>
    <row r="426" spans="1:10" x14ac:dyDescent="0.25">
      <c r="C426" s="5" t="s">
        <v>115</v>
      </c>
    </row>
    <row r="427" spans="1:10" x14ac:dyDescent="0.25">
      <c r="C427" s="5" t="s">
        <v>116</v>
      </c>
    </row>
    <row r="428" spans="1:10" x14ac:dyDescent="0.25">
      <c r="C428" s="5" t="s">
        <v>117</v>
      </c>
    </row>
    <row r="429" spans="1:10" x14ac:dyDescent="0.25">
      <c r="C429" s="5" t="s">
        <v>118</v>
      </c>
    </row>
    <row r="430" spans="1:10" x14ac:dyDescent="0.25">
      <c r="A430" s="5">
        <v>2</v>
      </c>
      <c r="B430" s="6" t="s">
        <v>122</v>
      </c>
      <c r="C430" s="5" t="s">
        <v>121</v>
      </c>
      <c r="D430" s="7">
        <f>ROUND( 6,2 )</f>
        <v>6</v>
      </c>
      <c r="E430" s="5" t="s">
        <v>32</v>
      </c>
      <c r="F430" s="6" t="s">
        <v>18</v>
      </c>
      <c r="G430" s="27">
        <v>0</v>
      </c>
      <c r="H430" s="7">
        <f>ROUND( D$430*G430,0 )</f>
        <v>0</v>
      </c>
    </row>
    <row r="431" spans="1:10" x14ac:dyDescent="0.25">
      <c r="F431" s="6" t="s">
        <v>19</v>
      </c>
      <c r="G431" s="27">
        <v>0</v>
      </c>
      <c r="I431" s="7">
        <f>ROUND( D$430*G431,0 )</f>
        <v>0</v>
      </c>
    </row>
    <row r="432" spans="1:10" x14ac:dyDescent="0.25">
      <c r="F432" s="6" t="s">
        <v>20</v>
      </c>
      <c r="G432" s="27">
        <v>0</v>
      </c>
      <c r="J432" s="7">
        <f>ROUND( D$430*G432,2 )</f>
        <v>0</v>
      </c>
    </row>
    <row r="435" spans="1:10" x14ac:dyDescent="0.25">
      <c r="C435" s="5" t="s">
        <v>113</v>
      </c>
    </row>
    <row r="436" spans="1:10" x14ac:dyDescent="0.25">
      <c r="C436" s="5" t="s">
        <v>114</v>
      </c>
    </row>
    <row r="437" spans="1:10" x14ac:dyDescent="0.25">
      <c r="C437" s="5" t="s">
        <v>115</v>
      </c>
    </row>
    <row r="438" spans="1:10" x14ac:dyDescent="0.25">
      <c r="C438" s="5" t="s">
        <v>116</v>
      </c>
    </row>
    <row r="439" spans="1:10" x14ac:dyDescent="0.25">
      <c r="C439" s="5" t="s">
        <v>117</v>
      </c>
    </row>
    <row r="440" spans="1:10" x14ac:dyDescent="0.25">
      <c r="C440" s="5" t="s">
        <v>118</v>
      </c>
    </row>
    <row r="441" spans="1:10" x14ac:dyDescent="0.25">
      <c r="A441" s="5">
        <v>3</v>
      </c>
      <c r="B441" s="6" t="s">
        <v>124</v>
      </c>
      <c r="C441" s="5" t="s">
        <v>123</v>
      </c>
      <c r="D441" s="7">
        <f>ROUND( 14,2 )</f>
        <v>14</v>
      </c>
      <c r="E441" s="5" t="s">
        <v>32</v>
      </c>
      <c r="F441" s="6" t="s">
        <v>18</v>
      </c>
      <c r="G441" s="27">
        <v>0</v>
      </c>
      <c r="H441" s="7">
        <f>ROUND( D$441*G441,0 )</f>
        <v>0</v>
      </c>
    </row>
    <row r="442" spans="1:10" x14ac:dyDescent="0.25">
      <c r="F442" s="6" t="s">
        <v>19</v>
      </c>
      <c r="G442" s="27">
        <v>0</v>
      </c>
      <c r="I442" s="7">
        <f>ROUND( D$441*G442,0 )</f>
        <v>0</v>
      </c>
    </row>
    <row r="443" spans="1:10" x14ac:dyDescent="0.25">
      <c r="F443" s="6" t="s">
        <v>20</v>
      </c>
      <c r="G443" s="27">
        <v>0</v>
      </c>
      <c r="J443" s="7">
        <f>ROUND( D$441*G443,2 )</f>
        <v>0</v>
      </c>
    </row>
    <row r="446" spans="1:10" x14ac:dyDescent="0.25">
      <c r="C446" s="5" t="s">
        <v>113</v>
      </c>
    </row>
    <row r="447" spans="1:10" x14ac:dyDescent="0.25">
      <c r="C447" s="5" t="s">
        <v>114</v>
      </c>
    </row>
    <row r="448" spans="1:10" x14ac:dyDescent="0.25">
      <c r="C448" s="5" t="s">
        <v>115</v>
      </c>
    </row>
    <row r="449" spans="1:10" x14ac:dyDescent="0.25">
      <c r="C449" s="5" t="s">
        <v>116</v>
      </c>
    </row>
    <row r="450" spans="1:10" x14ac:dyDescent="0.25">
      <c r="C450" s="5" t="s">
        <v>117</v>
      </c>
    </row>
    <row r="451" spans="1:10" x14ac:dyDescent="0.25">
      <c r="C451" s="5" t="s">
        <v>118</v>
      </c>
    </row>
    <row r="452" spans="1:10" x14ac:dyDescent="0.25">
      <c r="A452" s="5">
        <v>4</v>
      </c>
      <c r="B452" s="6" t="s">
        <v>126</v>
      </c>
      <c r="C452" s="5" t="s">
        <v>125</v>
      </c>
      <c r="D452" s="8">
        <f>ROUND( 125,0 )</f>
        <v>125</v>
      </c>
      <c r="E452" s="5" t="s">
        <v>32</v>
      </c>
      <c r="F452" s="6" t="s">
        <v>18</v>
      </c>
      <c r="G452" s="27">
        <v>0</v>
      </c>
      <c r="H452" s="7">
        <f>ROUND( D$452*G452,0 )</f>
        <v>0</v>
      </c>
    </row>
    <row r="453" spans="1:10" x14ac:dyDescent="0.25">
      <c r="F453" s="6" t="s">
        <v>19</v>
      </c>
      <c r="G453" s="27">
        <v>0</v>
      </c>
      <c r="I453" s="7">
        <f>ROUND( D$452*G453,0 )</f>
        <v>0</v>
      </c>
    </row>
    <row r="454" spans="1:10" x14ac:dyDescent="0.25">
      <c r="F454" s="6" t="s">
        <v>20</v>
      </c>
      <c r="G454" s="27">
        <v>0</v>
      </c>
      <c r="J454" s="7">
        <f>ROUND( D$452*G454,2 )</f>
        <v>0</v>
      </c>
    </row>
    <row r="457" spans="1:10" x14ac:dyDescent="0.25">
      <c r="C457" s="5" t="s">
        <v>113</v>
      </c>
    </row>
    <row r="458" spans="1:10" x14ac:dyDescent="0.25">
      <c r="C458" s="5" t="s">
        <v>114</v>
      </c>
    </row>
    <row r="459" spans="1:10" x14ac:dyDescent="0.25">
      <c r="C459" s="5" t="s">
        <v>115</v>
      </c>
    </row>
    <row r="460" spans="1:10" x14ac:dyDescent="0.25">
      <c r="C460" s="5" t="s">
        <v>116</v>
      </c>
    </row>
    <row r="461" spans="1:10" x14ac:dyDescent="0.25">
      <c r="C461" s="5" t="s">
        <v>117</v>
      </c>
    </row>
    <row r="462" spans="1:10" x14ac:dyDescent="0.25">
      <c r="C462" s="5" t="s">
        <v>118</v>
      </c>
    </row>
    <row r="463" spans="1:10" x14ac:dyDescent="0.25">
      <c r="A463" s="5">
        <v>5</v>
      </c>
      <c r="B463" s="6" t="s">
        <v>128</v>
      </c>
      <c r="C463" s="5" t="s">
        <v>127</v>
      </c>
      <c r="D463" s="7">
        <f>ROUND( 40,2 )</f>
        <v>40</v>
      </c>
      <c r="E463" s="5" t="s">
        <v>32</v>
      </c>
      <c r="F463" s="6" t="s">
        <v>18</v>
      </c>
      <c r="G463" s="27">
        <v>0</v>
      </c>
      <c r="H463" s="7">
        <f>ROUND( D$463*G463,0 )</f>
        <v>0</v>
      </c>
    </row>
    <row r="464" spans="1:10" x14ac:dyDescent="0.25">
      <c r="F464" s="6" t="s">
        <v>19</v>
      </c>
      <c r="G464" s="27">
        <v>0</v>
      </c>
      <c r="I464" s="7">
        <f>ROUND( D$463*G464,0 )</f>
        <v>0</v>
      </c>
    </row>
    <row r="465" spans="1:10" x14ac:dyDescent="0.25">
      <c r="F465" s="6" t="s">
        <v>20</v>
      </c>
      <c r="G465" s="27">
        <v>0</v>
      </c>
      <c r="J465" s="7">
        <f>ROUND( D$463*G465,2 )</f>
        <v>0</v>
      </c>
    </row>
    <row r="468" spans="1:10" x14ac:dyDescent="0.25">
      <c r="C468" s="5" t="s">
        <v>129</v>
      </c>
    </row>
    <row r="469" spans="1:10" x14ac:dyDescent="0.25">
      <c r="C469" s="5" t="s">
        <v>130</v>
      </c>
    </row>
    <row r="470" spans="1:10" x14ac:dyDescent="0.25">
      <c r="C470" s="5" t="s">
        <v>114</v>
      </c>
    </row>
    <row r="471" spans="1:10" x14ac:dyDescent="0.25">
      <c r="C471" s="5" t="s">
        <v>131</v>
      </c>
    </row>
    <row r="472" spans="1:10" x14ac:dyDescent="0.25">
      <c r="C472" s="5" t="s">
        <v>117</v>
      </c>
    </row>
    <row r="473" spans="1:10" x14ac:dyDescent="0.25">
      <c r="C473" s="5" t="s">
        <v>132</v>
      </c>
    </row>
    <row r="474" spans="1:10" x14ac:dyDescent="0.25">
      <c r="A474" s="5">
        <v>6</v>
      </c>
      <c r="B474" s="6" t="s">
        <v>134</v>
      </c>
      <c r="C474" s="5" t="s">
        <v>133</v>
      </c>
      <c r="D474" s="7">
        <f>ROUND( 2,2 )</f>
        <v>2</v>
      </c>
      <c r="E474" s="5" t="s">
        <v>32</v>
      </c>
      <c r="F474" s="6" t="s">
        <v>18</v>
      </c>
      <c r="G474" s="27">
        <v>0</v>
      </c>
      <c r="H474" s="7">
        <f>ROUND( D$474*G474,0 )</f>
        <v>0</v>
      </c>
    </row>
    <row r="475" spans="1:10" x14ac:dyDescent="0.25">
      <c r="F475" s="6" t="s">
        <v>19</v>
      </c>
      <c r="G475" s="27">
        <v>0</v>
      </c>
      <c r="I475" s="7">
        <f>ROUND( D$474*G475,0 )</f>
        <v>0</v>
      </c>
    </row>
    <row r="476" spans="1:10" x14ac:dyDescent="0.25">
      <c r="F476" s="6" t="s">
        <v>20</v>
      </c>
      <c r="G476" s="27">
        <v>0</v>
      </c>
      <c r="J476" s="7">
        <f>ROUND( D$474*G476,2 )</f>
        <v>0</v>
      </c>
    </row>
    <row r="479" spans="1:10" x14ac:dyDescent="0.25">
      <c r="C479" s="5" t="s">
        <v>129</v>
      </c>
    </row>
    <row r="480" spans="1:10" x14ac:dyDescent="0.25">
      <c r="C480" s="5" t="s">
        <v>130</v>
      </c>
    </row>
    <row r="481" spans="1:10" x14ac:dyDescent="0.25">
      <c r="C481" s="5" t="s">
        <v>114</v>
      </c>
    </row>
    <row r="482" spans="1:10" x14ac:dyDescent="0.25">
      <c r="C482" s="5" t="s">
        <v>131</v>
      </c>
    </row>
    <row r="483" spans="1:10" x14ac:dyDescent="0.25">
      <c r="C483" s="5" t="s">
        <v>117</v>
      </c>
    </row>
    <row r="484" spans="1:10" x14ac:dyDescent="0.25">
      <c r="C484" s="5" t="s">
        <v>132</v>
      </c>
    </row>
    <row r="485" spans="1:10" x14ac:dyDescent="0.25">
      <c r="A485" s="5">
        <v>7</v>
      </c>
      <c r="B485" s="6" t="s">
        <v>136</v>
      </c>
      <c r="C485" s="5" t="s">
        <v>135</v>
      </c>
      <c r="D485" s="7">
        <f>ROUND( 75,2 )</f>
        <v>75</v>
      </c>
      <c r="E485" s="5" t="s">
        <v>32</v>
      </c>
      <c r="F485" s="6" t="s">
        <v>18</v>
      </c>
      <c r="G485" s="27">
        <v>0</v>
      </c>
      <c r="H485" s="7">
        <f>ROUND( D$485*G485,0 )</f>
        <v>0</v>
      </c>
    </row>
    <row r="486" spans="1:10" x14ac:dyDescent="0.25">
      <c r="F486" s="6" t="s">
        <v>19</v>
      </c>
      <c r="G486" s="27">
        <v>0</v>
      </c>
      <c r="I486" s="7">
        <f>ROUND( D$485*G486,0 )</f>
        <v>0</v>
      </c>
    </row>
    <row r="487" spans="1:10" x14ac:dyDescent="0.25">
      <c r="F487" s="6" t="s">
        <v>20</v>
      </c>
      <c r="G487" s="27">
        <v>0</v>
      </c>
      <c r="J487" s="7">
        <f>ROUND( D$485*G487,2 )</f>
        <v>0</v>
      </c>
    </row>
    <row r="490" spans="1:10" x14ac:dyDescent="0.25">
      <c r="C490" s="5" t="s">
        <v>129</v>
      </c>
    </row>
    <row r="491" spans="1:10" x14ac:dyDescent="0.25">
      <c r="C491" s="5" t="s">
        <v>130</v>
      </c>
    </row>
    <row r="492" spans="1:10" x14ac:dyDescent="0.25">
      <c r="C492" s="5" t="s">
        <v>114</v>
      </c>
    </row>
    <row r="493" spans="1:10" x14ac:dyDescent="0.25">
      <c r="C493" s="5" t="s">
        <v>131</v>
      </c>
    </row>
    <row r="494" spans="1:10" x14ac:dyDescent="0.25">
      <c r="C494" s="5" t="s">
        <v>117</v>
      </c>
    </row>
    <row r="495" spans="1:10" x14ac:dyDescent="0.25">
      <c r="C495" s="5" t="s">
        <v>132</v>
      </c>
    </row>
    <row r="496" spans="1:10" x14ac:dyDescent="0.25">
      <c r="A496" s="5">
        <v>8</v>
      </c>
      <c r="B496" s="6" t="s">
        <v>138</v>
      </c>
      <c r="C496" s="5" t="s">
        <v>137</v>
      </c>
      <c r="D496" s="7">
        <f>ROUND( 10,2 )</f>
        <v>10</v>
      </c>
      <c r="E496" s="5" t="s">
        <v>32</v>
      </c>
      <c r="F496" s="6" t="s">
        <v>18</v>
      </c>
      <c r="G496" s="27">
        <v>0</v>
      </c>
      <c r="H496" s="7">
        <f>ROUND( D$496*G496,0 )</f>
        <v>0</v>
      </c>
    </row>
    <row r="497" spans="1:10" x14ac:dyDescent="0.25">
      <c r="F497" s="6" t="s">
        <v>19</v>
      </c>
      <c r="G497" s="27">
        <v>0</v>
      </c>
      <c r="I497" s="7">
        <f>ROUND( D$496*G497,0 )</f>
        <v>0</v>
      </c>
    </row>
    <row r="498" spans="1:10" x14ac:dyDescent="0.25">
      <c r="F498" s="6" t="s">
        <v>20</v>
      </c>
      <c r="G498" s="27">
        <v>0</v>
      </c>
      <c r="J498" s="7">
        <f>ROUND( D$496*G498,2 )</f>
        <v>0</v>
      </c>
    </row>
    <row r="501" spans="1:10" x14ac:dyDescent="0.25">
      <c r="C501" s="5" t="s">
        <v>139</v>
      </c>
    </row>
    <row r="502" spans="1:10" x14ac:dyDescent="0.25">
      <c r="C502" s="5" t="s">
        <v>140</v>
      </c>
    </row>
    <row r="503" spans="1:10" x14ac:dyDescent="0.25">
      <c r="C503" s="5" t="s">
        <v>141</v>
      </c>
    </row>
    <row r="504" spans="1:10" x14ac:dyDescent="0.25">
      <c r="C504" s="5" t="s">
        <v>142</v>
      </c>
    </row>
    <row r="505" spans="1:10" x14ac:dyDescent="0.25">
      <c r="C505" s="5" t="s">
        <v>143</v>
      </c>
    </row>
    <row r="506" spans="1:10" x14ac:dyDescent="0.25">
      <c r="A506" s="5">
        <v>9</v>
      </c>
      <c r="B506" s="6" t="s">
        <v>145</v>
      </c>
      <c r="C506" s="5" t="s">
        <v>144</v>
      </c>
      <c r="D506" s="7">
        <f>ROUND( 2,2 )</f>
        <v>2</v>
      </c>
      <c r="E506" s="5" t="s">
        <v>32</v>
      </c>
      <c r="F506" s="6" t="s">
        <v>18</v>
      </c>
      <c r="G506" s="27">
        <v>0</v>
      </c>
      <c r="H506" s="7">
        <f>ROUND( D$506*G506,0 )</f>
        <v>0</v>
      </c>
    </row>
    <row r="507" spans="1:10" x14ac:dyDescent="0.25">
      <c r="F507" s="6" t="s">
        <v>19</v>
      </c>
      <c r="G507" s="27">
        <v>0</v>
      </c>
      <c r="I507" s="7">
        <f>ROUND( D$506*G507,0 )</f>
        <v>0</v>
      </c>
    </row>
    <row r="508" spans="1:10" x14ac:dyDescent="0.25">
      <c r="F508" s="6" t="s">
        <v>20</v>
      </c>
      <c r="G508" s="27">
        <v>0</v>
      </c>
      <c r="J508" s="7">
        <f>ROUND( D$506*G508,2 )</f>
        <v>0</v>
      </c>
    </row>
    <row r="511" spans="1:10" x14ac:dyDescent="0.25">
      <c r="C511" s="5" t="s">
        <v>139</v>
      </c>
    </row>
    <row r="512" spans="1:10" x14ac:dyDescent="0.25">
      <c r="C512" s="5" t="s">
        <v>140</v>
      </c>
    </row>
    <row r="513" spans="1:10" x14ac:dyDescent="0.25">
      <c r="C513" s="5" t="s">
        <v>141</v>
      </c>
    </row>
    <row r="514" spans="1:10" x14ac:dyDescent="0.25">
      <c r="C514" s="5" t="s">
        <v>142</v>
      </c>
    </row>
    <row r="515" spans="1:10" x14ac:dyDescent="0.25">
      <c r="C515" s="5" t="s">
        <v>143</v>
      </c>
    </row>
    <row r="516" spans="1:10" x14ac:dyDescent="0.25">
      <c r="A516" s="5">
        <v>10</v>
      </c>
      <c r="B516" s="6" t="s">
        <v>147</v>
      </c>
      <c r="C516" s="5" t="s">
        <v>146</v>
      </c>
      <c r="D516" s="7">
        <f>ROUND( 4,2 )</f>
        <v>4</v>
      </c>
      <c r="E516" s="5" t="s">
        <v>32</v>
      </c>
      <c r="F516" s="6" t="s">
        <v>18</v>
      </c>
      <c r="G516" s="27">
        <v>0</v>
      </c>
      <c r="H516" s="7">
        <f>ROUND( D$516*G516,0 )</f>
        <v>0</v>
      </c>
    </row>
    <row r="517" spans="1:10" x14ac:dyDescent="0.25">
      <c r="F517" s="6" t="s">
        <v>19</v>
      </c>
      <c r="G517" s="27">
        <v>0</v>
      </c>
      <c r="I517" s="7">
        <f>ROUND( D$516*G517,0 )</f>
        <v>0</v>
      </c>
    </row>
    <row r="518" spans="1:10" x14ac:dyDescent="0.25">
      <c r="F518" s="6" t="s">
        <v>20</v>
      </c>
      <c r="G518" s="27">
        <v>0</v>
      </c>
      <c r="J518" s="7">
        <f>ROUND( D$516*G518,2 )</f>
        <v>0</v>
      </c>
    </row>
    <row r="521" spans="1:10" x14ac:dyDescent="0.25">
      <c r="C521" s="5" t="s">
        <v>139</v>
      </c>
    </row>
    <row r="522" spans="1:10" x14ac:dyDescent="0.25">
      <c r="C522" s="5" t="s">
        <v>140</v>
      </c>
    </row>
    <row r="523" spans="1:10" x14ac:dyDescent="0.25">
      <c r="C523" s="5" t="s">
        <v>141</v>
      </c>
    </row>
    <row r="524" spans="1:10" x14ac:dyDescent="0.25">
      <c r="C524" s="5" t="s">
        <v>142</v>
      </c>
    </row>
    <row r="525" spans="1:10" x14ac:dyDescent="0.25">
      <c r="C525" s="5" t="s">
        <v>143</v>
      </c>
    </row>
    <row r="526" spans="1:10" x14ac:dyDescent="0.25">
      <c r="A526" s="5">
        <v>11</v>
      </c>
      <c r="B526" s="6" t="s">
        <v>149</v>
      </c>
      <c r="C526" s="5" t="s">
        <v>148</v>
      </c>
      <c r="D526" s="7">
        <f>ROUND( 3,2 )</f>
        <v>3</v>
      </c>
      <c r="E526" s="5" t="s">
        <v>32</v>
      </c>
      <c r="F526" s="6" t="s">
        <v>18</v>
      </c>
      <c r="G526" s="27">
        <v>0</v>
      </c>
      <c r="H526" s="7">
        <f>ROUND( D$526*G526,0 )</f>
        <v>0</v>
      </c>
    </row>
    <row r="527" spans="1:10" x14ac:dyDescent="0.25">
      <c r="F527" s="6" t="s">
        <v>19</v>
      </c>
      <c r="G527" s="27">
        <v>0</v>
      </c>
      <c r="I527" s="7">
        <f>ROUND( D$526*G527,0 )</f>
        <v>0</v>
      </c>
    </row>
    <row r="528" spans="1:10" x14ac:dyDescent="0.25">
      <c r="F528" s="6" t="s">
        <v>20</v>
      </c>
      <c r="G528" s="27">
        <v>0</v>
      </c>
      <c r="J528" s="7">
        <f>ROUND( D$526*G528,2 )</f>
        <v>0</v>
      </c>
    </row>
    <row r="531" spans="1:10" x14ac:dyDescent="0.25">
      <c r="C531" s="5" t="s">
        <v>150</v>
      </c>
    </row>
    <row r="532" spans="1:10" x14ac:dyDescent="0.25">
      <c r="C532" s="5" t="s">
        <v>151</v>
      </c>
    </row>
    <row r="533" spans="1:10" x14ac:dyDescent="0.25">
      <c r="C533" s="5" t="s">
        <v>152</v>
      </c>
    </row>
    <row r="534" spans="1:10" x14ac:dyDescent="0.25">
      <c r="C534" s="5" t="s">
        <v>153</v>
      </c>
    </row>
    <row r="535" spans="1:10" x14ac:dyDescent="0.25">
      <c r="C535" s="5" t="s">
        <v>154</v>
      </c>
    </row>
    <row r="536" spans="1:10" x14ac:dyDescent="0.25">
      <c r="C536" s="5" t="s">
        <v>155</v>
      </c>
    </row>
    <row r="537" spans="1:10" x14ac:dyDescent="0.25">
      <c r="C537" s="5" t="s">
        <v>156</v>
      </c>
    </row>
    <row r="538" spans="1:10" x14ac:dyDescent="0.25">
      <c r="A538" s="5">
        <v>12</v>
      </c>
      <c r="B538" s="6" t="s">
        <v>158</v>
      </c>
      <c r="C538" s="5" t="s">
        <v>157</v>
      </c>
      <c r="D538" s="7">
        <f>ROUND( 1,2 )</f>
        <v>1</v>
      </c>
      <c r="E538" s="5" t="s">
        <v>17</v>
      </c>
      <c r="F538" s="6" t="s">
        <v>18</v>
      </c>
      <c r="G538" s="27">
        <v>0</v>
      </c>
      <c r="H538" s="7">
        <f>ROUND( D$538*G538,0 )</f>
        <v>0</v>
      </c>
    </row>
    <row r="539" spans="1:10" x14ac:dyDescent="0.25">
      <c r="F539" s="6" t="s">
        <v>19</v>
      </c>
      <c r="G539" s="27">
        <v>0</v>
      </c>
      <c r="I539" s="7">
        <f>ROUND( D$538*G539,0 )</f>
        <v>0</v>
      </c>
    </row>
    <row r="540" spans="1:10" x14ac:dyDescent="0.25">
      <c r="F540" s="6" t="s">
        <v>20</v>
      </c>
      <c r="G540" s="27">
        <v>0</v>
      </c>
      <c r="J540" s="7">
        <f>ROUND( D$538*G540,2 )</f>
        <v>0</v>
      </c>
    </row>
    <row r="543" spans="1:10" x14ac:dyDescent="0.25">
      <c r="C543" s="5" t="s">
        <v>150</v>
      </c>
    </row>
    <row r="544" spans="1:10" x14ac:dyDescent="0.25">
      <c r="C544" s="5" t="s">
        <v>151</v>
      </c>
    </row>
    <row r="545" spans="1:10" x14ac:dyDescent="0.25">
      <c r="C545" s="5" t="s">
        <v>152</v>
      </c>
    </row>
    <row r="546" spans="1:10" x14ac:dyDescent="0.25">
      <c r="C546" s="5" t="s">
        <v>153</v>
      </c>
    </row>
    <row r="547" spans="1:10" x14ac:dyDescent="0.25">
      <c r="C547" s="5" t="s">
        <v>159</v>
      </c>
    </row>
    <row r="548" spans="1:10" x14ac:dyDescent="0.25">
      <c r="C548" s="5" t="s">
        <v>160</v>
      </c>
    </row>
    <row r="549" spans="1:10" x14ac:dyDescent="0.25">
      <c r="A549" s="5">
        <v>13</v>
      </c>
      <c r="B549" s="6" t="s">
        <v>162</v>
      </c>
      <c r="C549" s="5" t="s">
        <v>161</v>
      </c>
      <c r="D549" s="7">
        <f>ROUND( 1,2 )</f>
        <v>1</v>
      </c>
      <c r="E549" s="5" t="s">
        <v>17</v>
      </c>
      <c r="F549" s="6" t="s">
        <v>18</v>
      </c>
      <c r="G549" s="27">
        <v>0</v>
      </c>
      <c r="H549" s="7">
        <f>ROUND( D$549*G549,0 )</f>
        <v>0</v>
      </c>
    </row>
    <row r="550" spans="1:10" x14ac:dyDescent="0.25">
      <c r="F550" s="6" t="s">
        <v>19</v>
      </c>
      <c r="G550" s="27">
        <v>0</v>
      </c>
      <c r="I550" s="7">
        <f>ROUND( D$549*G550,0 )</f>
        <v>0</v>
      </c>
    </row>
    <row r="551" spans="1:10" x14ac:dyDescent="0.25">
      <c r="F551" s="6" t="s">
        <v>20</v>
      </c>
      <c r="G551" s="27">
        <v>0</v>
      </c>
      <c r="J551" s="7">
        <f>ROUND( D$549*G551,2 )</f>
        <v>0</v>
      </c>
    </row>
    <row r="554" spans="1:10" x14ac:dyDescent="0.25">
      <c r="C554" s="5" t="s">
        <v>163</v>
      </c>
    </row>
    <row r="555" spans="1:10" x14ac:dyDescent="0.25">
      <c r="C555" s="5" t="s">
        <v>164</v>
      </c>
    </row>
    <row r="556" spans="1:10" x14ac:dyDescent="0.25">
      <c r="A556" s="5">
        <v>14</v>
      </c>
      <c r="B556" s="6" t="s">
        <v>166</v>
      </c>
      <c r="C556" s="5" t="s">
        <v>165</v>
      </c>
      <c r="D556" s="7">
        <f>ROUND( 1,2 )</f>
        <v>1</v>
      </c>
      <c r="E556" s="5" t="s">
        <v>17</v>
      </c>
      <c r="F556" s="6" t="s">
        <v>18</v>
      </c>
      <c r="G556" s="27">
        <v>0</v>
      </c>
      <c r="H556" s="7">
        <f>ROUND( D$556*G556,0 )</f>
        <v>0</v>
      </c>
    </row>
    <row r="557" spans="1:10" x14ac:dyDescent="0.25">
      <c r="F557" s="6" t="s">
        <v>19</v>
      </c>
      <c r="G557" s="27">
        <v>0</v>
      </c>
      <c r="I557" s="7">
        <f>ROUND( D$556*G557,0 )</f>
        <v>0</v>
      </c>
    </row>
    <row r="558" spans="1:10" x14ac:dyDescent="0.25">
      <c r="F558" s="6" t="s">
        <v>20</v>
      </c>
      <c r="G558" s="27">
        <v>0</v>
      </c>
      <c r="J558" s="7">
        <f>ROUND( D$556*G558,2 )</f>
        <v>0</v>
      </c>
    </row>
    <row r="561" spans="1:10" x14ac:dyDescent="0.25">
      <c r="C561" s="5" t="s">
        <v>167</v>
      </c>
    </row>
    <row r="562" spans="1:10" x14ac:dyDescent="0.25">
      <c r="A562" s="5">
        <v>15</v>
      </c>
      <c r="B562" s="6" t="s">
        <v>168</v>
      </c>
      <c r="C562" s="5" t="s">
        <v>121</v>
      </c>
      <c r="D562" s="7">
        <f>ROUND( 1,2 )</f>
        <v>1</v>
      </c>
      <c r="E562" s="5" t="s">
        <v>17</v>
      </c>
      <c r="F562" s="6" t="s">
        <v>18</v>
      </c>
      <c r="G562" s="27">
        <v>0</v>
      </c>
      <c r="H562" s="7">
        <f>ROUND( D$562*G562,0 )</f>
        <v>0</v>
      </c>
    </row>
    <row r="563" spans="1:10" x14ac:dyDescent="0.25">
      <c r="F563" s="6" t="s">
        <v>19</v>
      </c>
      <c r="G563" s="27">
        <v>0</v>
      </c>
      <c r="I563" s="7">
        <f>ROUND( D$562*G563,0 )</f>
        <v>0</v>
      </c>
    </row>
    <row r="564" spans="1:10" x14ac:dyDescent="0.25">
      <c r="F564" s="6" t="s">
        <v>20</v>
      </c>
      <c r="G564" s="27">
        <v>0</v>
      </c>
      <c r="J564" s="7">
        <f>ROUND( D$562*G564,2 )</f>
        <v>0</v>
      </c>
    </row>
    <row r="567" spans="1:10" x14ac:dyDescent="0.25">
      <c r="C567" s="5" t="s">
        <v>169</v>
      </c>
    </row>
    <row r="568" spans="1:10" x14ac:dyDescent="0.25">
      <c r="C568" s="5" t="s">
        <v>170</v>
      </c>
    </row>
    <row r="569" spans="1:10" x14ac:dyDescent="0.25">
      <c r="C569" s="5" t="s">
        <v>171</v>
      </c>
    </row>
    <row r="570" spans="1:10" x14ac:dyDescent="0.25">
      <c r="C570" s="5" t="s">
        <v>172</v>
      </c>
    </row>
    <row r="571" spans="1:10" x14ac:dyDescent="0.25">
      <c r="A571" s="5">
        <v>16</v>
      </c>
      <c r="B571" s="6" t="s">
        <v>173</v>
      </c>
      <c r="C571" s="5" t="s">
        <v>119</v>
      </c>
      <c r="D571" s="7">
        <f>ROUND( 20,2 )</f>
        <v>20</v>
      </c>
      <c r="E571" s="5" t="s">
        <v>17</v>
      </c>
      <c r="F571" s="6" t="s">
        <v>18</v>
      </c>
      <c r="G571" s="27">
        <v>0</v>
      </c>
      <c r="H571" s="7">
        <f>ROUND( D$571*G571,0 )</f>
        <v>0</v>
      </c>
    </row>
    <row r="572" spans="1:10" x14ac:dyDescent="0.25">
      <c r="F572" s="6" t="s">
        <v>19</v>
      </c>
      <c r="G572" s="27">
        <v>0</v>
      </c>
      <c r="I572" s="7">
        <f>ROUND( D$571*G572,0 )</f>
        <v>0</v>
      </c>
    </row>
    <row r="573" spans="1:10" x14ac:dyDescent="0.25">
      <c r="F573" s="6" t="s">
        <v>20</v>
      </c>
      <c r="G573" s="27">
        <v>0</v>
      </c>
      <c r="J573" s="7">
        <f>ROUND( D$571*G573,2 )</f>
        <v>0</v>
      </c>
    </row>
    <row r="576" spans="1:10" x14ac:dyDescent="0.25">
      <c r="C576" s="5" t="s">
        <v>169</v>
      </c>
    </row>
    <row r="577" spans="1:10" x14ac:dyDescent="0.25">
      <c r="C577" s="5" t="s">
        <v>170</v>
      </c>
    </row>
    <row r="578" spans="1:10" x14ac:dyDescent="0.25">
      <c r="C578" s="5" t="s">
        <v>171</v>
      </c>
    </row>
    <row r="579" spans="1:10" x14ac:dyDescent="0.25">
      <c r="C579" s="5" t="s">
        <v>172</v>
      </c>
    </row>
    <row r="580" spans="1:10" x14ac:dyDescent="0.25">
      <c r="A580" s="5">
        <v>17</v>
      </c>
      <c r="B580" s="6" t="s">
        <v>174</v>
      </c>
      <c r="C580" s="5" t="s">
        <v>121</v>
      </c>
      <c r="D580" s="7">
        <f>ROUND( 2,2 )</f>
        <v>2</v>
      </c>
      <c r="E580" s="5" t="s">
        <v>17</v>
      </c>
      <c r="F580" s="6" t="s">
        <v>18</v>
      </c>
      <c r="G580" s="27">
        <v>0</v>
      </c>
      <c r="H580" s="7">
        <f>ROUND( D$580*G580,0 )</f>
        <v>0</v>
      </c>
    </row>
    <row r="581" spans="1:10" x14ac:dyDescent="0.25">
      <c r="F581" s="6" t="s">
        <v>19</v>
      </c>
      <c r="G581" s="27">
        <v>0</v>
      </c>
      <c r="I581" s="7">
        <f>ROUND( D$580*G581,0 )</f>
        <v>0</v>
      </c>
    </row>
    <row r="582" spans="1:10" x14ac:dyDescent="0.25">
      <c r="F582" s="6" t="s">
        <v>20</v>
      </c>
      <c r="G582" s="27">
        <v>0</v>
      </c>
      <c r="J582" s="7">
        <f>ROUND( D$580*G582,2 )</f>
        <v>0</v>
      </c>
    </row>
    <row r="585" spans="1:10" x14ac:dyDescent="0.25">
      <c r="C585" s="5" t="s">
        <v>169</v>
      </c>
    </row>
    <row r="586" spans="1:10" x14ac:dyDescent="0.25">
      <c r="C586" s="5" t="s">
        <v>170</v>
      </c>
    </row>
    <row r="587" spans="1:10" x14ac:dyDescent="0.25">
      <c r="C587" s="5" t="s">
        <v>175</v>
      </c>
    </row>
    <row r="588" spans="1:10" x14ac:dyDescent="0.25">
      <c r="C588" s="5" t="s">
        <v>176</v>
      </c>
    </row>
    <row r="589" spans="1:10" x14ac:dyDescent="0.25">
      <c r="A589" s="5">
        <v>18</v>
      </c>
      <c r="B589" s="6" t="s">
        <v>177</v>
      </c>
      <c r="C589" s="5" t="s">
        <v>125</v>
      </c>
      <c r="D589" s="7">
        <f>ROUND( 10,2 )</f>
        <v>10</v>
      </c>
      <c r="E589" s="5" t="s">
        <v>17</v>
      </c>
      <c r="F589" s="6" t="s">
        <v>18</v>
      </c>
      <c r="G589" s="27">
        <v>0</v>
      </c>
      <c r="H589" s="7">
        <f>ROUND( D$589*G589,0 )</f>
        <v>0</v>
      </c>
    </row>
    <row r="590" spans="1:10" x14ac:dyDescent="0.25">
      <c r="F590" s="6" t="s">
        <v>19</v>
      </c>
      <c r="G590" s="27">
        <v>0</v>
      </c>
      <c r="I590" s="7">
        <f>ROUND( D$589*G590,0 )</f>
        <v>0</v>
      </c>
    </row>
    <row r="591" spans="1:10" x14ac:dyDescent="0.25">
      <c r="F591" s="6" t="s">
        <v>20</v>
      </c>
      <c r="G591" s="27">
        <v>0</v>
      </c>
      <c r="J591" s="7">
        <f>ROUND( D$589*G591,2 )</f>
        <v>0</v>
      </c>
    </row>
    <row r="594" spans="1:10" x14ac:dyDescent="0.25">
      <c r="C594" s="5" t="s">
        <v>178</v>
      </c>
    </row>
    <row r="595" spans="1:10" x14ac:dyDescent="0.25">
      <c r="C595" s="5" t="s">
        <v>179</v>
      </c>
    </row>
    <row r="596" spans="1:10" x14ac:dyDescent="0.25">
      <c r="C596" s="5" t="s">
        <v>180</v>
      </c>
    </row>
    <row r="597" spans="1:10" x14ac:dyDescent="0.25">
      <c r="A597" s="5">
        <v>19</v>
      </c>
      <c r="B597" s="6" t="s">
        <v>182</v>
      </c>
      <c r="C597" s="5" t="s">
        <v>181</v>
      </c>
      <c r="D597" s="7">
        <f>ROUND( 20,2 )</f>
        <v>20</v>
      </c>
      <c r="E597" s="5" t="s">
        <v>17</v>
      </c>
      <c r="F597" s="6" t="s">
        <v>18</v>
      </c>
      <c r="G597" s="27">
        <v>0</v>
      </c>
      <c r="H597" s="7">
        <f>ROUND( D$597*G597,0 )</f>
        <v>0</v>
      </c>
    </row>
    <row r="598" spans="1:10" x14ac:dyDescent="0.25">
      <c r="F598" s="6" t="s">
        <v>19</v>
      </c>
      <c r="G598" s="27">
        <v>0</v>
      </c>
      <c r="I598" s="7">
        <f>ROUND( D$597*G598,0 )</f>
        <v>0</v>
      </c>
    </row>
    <row r="599" spans="1:10" x14ac:dyDescent="0.25">
      <c r="F599" s="6" t="s">
        <v>20</v>
      </c>
      <c r="G599" s="27">
        <v>0</v>
      </c>
      <c r="J599" s="7">
        <f>ROUND( D$597*G599,2 )</f>
        <v>0</v>
      </c>
    </row>
    <row r="602" spans="1:10" x14ac:dyDescent="0.25">
      <c r="C602" s="5" t="s">
        <v>178</v>
      </c>
    </row>
    <row r="603" spans="1:10" x14ac:dyDescent="0.25">
      <c r="C603" s="5" t="s">
        <v>179</v>
      </c>
    </row>
    <row r="604" spans="1:10" x14ac:dyDescent="0.25">
      <c r="C604" s="5" t="s">
        <v>183</v>
      </c>
    </row>
    <row r="605" spans="1:10" x14ac:dyDescent="0.25">
      <c r="A605" s="5">
        <v>20</v>
      </c>
      <c r="B605" s="6" t="s">
        <v>185</v>
      </c>
      <c r="C605" s="5" t="s">
        <v>184</v>
      </c>
      <c r="D605" s="7">
        <f>ROUND( 2,2 )</f>
        <v>2</v>
      </c>
      <c r="E605" s="5" t="s">
        <v>17</v>
      </c>
      <c r="F605" s="6" t="s">
        <v>18</v>
      </c>
      <c r="G605" s="27">
        <v>0</v>
      </c>
      <c r="H605" s="7">
        <f>ROUND( D$605*G605,0 )</f>
        <v>0</v>
      </c>
    </row>
    <row r="606" spans="1:10" x14ac:dyDescent="0.25">
      <c r="F606" s="6" t="s">
        <v>19</v>
      </c>
      <c r="G606" s="27">
        <v>0</v>
      </c>
      <c r="I606" s="7">
        <f>ROUND( D$605*G606,0 )</f>
        <v>0</v>
      </c>
    </row>
    <row r="607" spans="1:10" x14ac:dyDescent="0.25">
      <c r="F607" s="6" t="s">
        <v>20</v>
      </c>
      <c r="G607" s="27">
        <v>0</v>
      </c>
      <c r="J607" s="7">
        <f>ROUND( D$605*G607,2 )</f>
        <v>0</v>
      </c>
    </row>
    <row r="610" spans="1:10" x14ac:dyDescent="0.25">
      <c r="C610" s="5" t="s">
        <v>186</v>
      </c>
    </row>
    <row r="611" spans="1:10" x14ac:dyDescent="0.25">
      <c r="C611" s="5" t="s">
        <v>187</v>
      </c>
    </row>
    <row r="612" spans="1:10" x14ac:dyDescent="0.25">
      <c r="C612" s="5" t="s">
        <v>188</v>
      </c>
    </row>
    <row r="613" spans="1:10" x14ac:dyDescent="0.25">
      <c r="C613" s="5" t="s">
        <v>189</v>
      </c>
    </row>
    <row r="614" spans="1:10" x14ac:dyDescent="0.25">
      <c r="C614" s="5" t="s">
        <v>190</v>
      </c>
    </row>
    <row r="615" spans="1:10" x14ac:dyDescent="0.25">
      <c r="C615" s="5" t="s">
        <v>191</v>
      </c>
    </row>
    <row r="616" spans="1:10" x14ac:dyDescent="0.25">
      <c r="C616" s="5" t="s">
        <v>192</v>
      </c>
    </row>
    <row r="617" spans="1:10" x14ac:dyDescent="0.25">
      <c r="C617" s="5" t="s">
        <v>193</v>
      </c>
    </row>
    <row r="618" spans="1:10" x14ac:dyDescent="0.25">
      <c r="A618" s="5">
        <v>21</v>
      </c>
      <c r="B618" s="6" t="s">
        <v>195</v>
      </c>
      <c r="C618" s="5" t="s">
        <v>194</v>
      </c>
      <c r="D618" s="7">
        <f>ROUND( 2,2 )</f>
        <v>2</v>
      </c>
      <c r="E618" s="5" t="s">
        <v>17</v>
      </c>
      <c r="F618" s="6" t="s">
        <v>18</v>
      </c>
      <c r="G618" s="27">
        <v>0</v>
      </c>
      <c r="H618" s="7">
        <f>ROUND( D$618*G618,0 )</f>
        <v>0</v>
      </c>
    </row>
    <row r="619" spans="1:10" x14ac:dyDescent="0.25">
      <c r="F619" s="6" t="s">
        <v>19</v>
      </c>
      <c r="G619" s="27">
        <v>0</v>
      </c>
      <c r="I619" s="7">
        <f>ROUND( D$618*G619,0 )</f>
        <v>0</v>
      </c>
    </row>
    <row r="620" spans="1:10" x14ac:dyDescent="0.25">
      <c r="F620" s="6" t="s">
        <v>20</v>
      </c>
      <c r="G620" s="27">
        <v>0</v>
      </c>
      <c r="J620" s="7">
        <f>ROUND( D$618*G620,2 )</f>
        <v>0</v>
      </c>
    </row>
    <row r="623" spans="1:10" x14ac:dyDescent="0.25">
      <c r="C623" s="5" t="s">
        <v>196</v>
      </c>
    </row>
    <row r="624" spans="1:10" x14ac:dyDescent="0.25">
      <c r="C624" s="5" t="s">
        <v>197</v>
      </c>
    </row>
    <row r="625" spans="1:10" x14ac:dyDescent="0.25">
      <c r="C625" s="5" t="s">
        <v>198</v>
      </c>
    </row>
    <row r="626" spans="1:10" x14ac:dyDescent="0.25">
      <c r="A626" s="5">
        <v>22</v>
      </c>
      <c r="B626" s="6" t="s">
        <v>195</v>
      </c>
      <c r="C626" s="5" t="s">
        <v>199</v>
      </c>
      <c r="D626" s="7">
        <f>ROUND( 6,2 )</f>
        <v>6</v>
      </c>
      <c r="E626" s="5" t="s">
        <v>17</v>
      </c>
      <c r="F626" s="6" t="s">
        <v>18</v>
      </c>
      <c r="G626" s="27">
        <v>0</v>
      </c>
      <c r="H626" s="7">
        <f>ROUND( D$626*G626,0 )</f>
        <v>0</v>
      </c>
    </row>
    <row r="627" spans="1:10" x14ac:dyDescent="0.25">
      <c r="F627" s="6" t="s">
        <v>19</v>
      </c>
      <c r="G627" s="27">
        <v>0</v>
      </c>
      <c r="I627" s="7">
        <f>ROUND( D$626*G627,0 )</f>
        <v>0</v>
      </c>
    </row>
    <row r="628" spans="1:10" x14ac:dyDescent="0.25">
      <c r="F628" s="6" t="s">
        <v>20</v>
      </c>
      <c r="G628" s="27">
        <v>0</v>
      </c>
      <c r="J628" s="7">
        <f>ROUND( D$626*G628,2 )</f>
        <v>0</v>
      </c>
    </row>
    <row r="631" spans="1:10" x14ac:dyDescent="0.25">
      <c r="C631" s="5" t="s">
        <v>200</v>
      </c>
    </row>
    <row r="632" spans="1:10" x14ac:dyDescent="0.25">
      <c r="C632" s="5" t="s">
        <v>201</v>
      </c>
    </row>
    <row r="633" spans="1:10" x14ac:dyDescent="0.25">
      <c r="C633" s="5"/>
    </row>
    <row r="634" spans="1:10" x14ac:dyDescent="0.25">
      <c r="C634" s="5"/>
    </row>
    <row r="635" spans="1:10" x14ac:dyDescent="0.25">
      <c r="C635" s="5"/>
    </row>
    <row r="636" spans="1:10" x14ac:dyDescent="0.25">
      <c r="C636" s="5" t="s">
        <v>198</v>
      </c>
    </row>
    <row r="637" spans="1:10" x14ac:dyDescent="0.25">
      <c r="A637" s="5">
        <v>23</v>
      </c>
      <c r="B637" s="6" t="s">
        <v>195</v>
      </c>
      <c r="C637" s="5" t="s">
        <v>202</v>
      </c>
      <c r="D637" s="7">
        <f>ROUND( 6,2 )</f>
        <v>6</v>
      </c>
      <c r="E637" s="5" t="s">
        <v>17</v>
      </c>
      <c r="F637" s="6" t="s">
        <v>18</v>
      </c>
      <c r="G637" s="27">
        <v>0</v>
      </c>
      <c r="H637" s="7">
        <f>ROUND( D$637*G637,0 )</f>
        <v>0</v>
      </c>
    </row>
    <row r="638" spans="1:10" x14ac:dyDescent="0.25">
      <c r="F638" s="6" t="s">
        <v>19</v>
      </c>
      <c r="G638" s="27">
        <v>0</v>
      </c>
      <c r="I638" s="7">
        <f>ROUND( D$637*G638,0 )</f>
        <v>0</v>
      </c>
    </row>
    <row r="639" spans="1:10" x14ac:dyDescent="0.25">
      <c r="F639" s="6" t="s">
        <v>20</v>
      </c>
      <c r="G639" s="27">
        <v>0</v>
      </c>
      <c r="J639" s="7">
        <f>ROUND( D$637*G639,2 )</f>
        <v>0</v>
      </c>
    </row>
    <row r="642" spans="1:10" x14ac:dyDescent="0.25">
      <c r="C642" s="5" t="s">
        <v>203</v>
      </c>
    </row>
    <row r="643" spans="1:10" x14ac:dyDescent="0.25">
      <c r="C643" s="5" t="s">
        <v>197</v>
      </c>
    </row>
    <row r="644" spans="1:10" x14ac:dyDescent="0.25">
      <c r="C644" s="5" t="s">
        <v>198</v>
      </c>
    </row>
    <row r="645" spans="1:10" x14ac:dyDescent="0.25">
      <c r="A645" s="5">
        <v>24</v>
      </c>
      <c r="B645" s="6" t="s">
        <v>195</v>
      </c>
      <c r="C645" s="5" t="s">
        <v>204</v>
      </c>
      <c r="D645" s="7">
        <f>ROUND( 8,2 )</f>
        <v>8</v>
      </c>
      <c r="E645" s="5" t="s">
        <v>17</v>
      </c>
      <c r="F645" s="6" t="s">
        <v>18</v>
      </c>
      <c r="G645" s="27">
        <v>0</v>
      </c>
      <c r="H645" s="7">
        <f>ROUND( D$645*G645,0 )</f>
        <v>0</v>
      </c>
    </row>
    <row r="646" spans="1:10" x14ac:dyDescent="0.25">
      <c r="F646" s="6" t="s">
        <v>19</v>
      </c>
      <c r="G646" s="27">
        <v>0</v>
      </c>
      <c r="I646" s="7">
        <f>ROUND( D$645*G646,0 )</f>
        <v>0</v>
      </c>
    </row>
    <row r="647" spans="1:10" x14ac:dyDescent="0.25">
      <c r="F647" s="6" t="s">
        <v>20</v>
      </c>
      <c r="G647" s="27">
        <v>0</v>
      </c>
      <c r="J647" s="7">
        <f>ROUND( D$645*G647,2 )</f>
        <v>0</v>
      </c>
    </row>
    <row r="650" spans="1:10" x14ac:dyDescent="0.25">
      <c r="C650" s="5" t="s">
        <v>205</v>
      </c>
    </row>
    <row r="651" spans="1:10" x14ac:dyDescent="0.25">
      <c r="C651" s="5" t="s">
        <v>206</v>
      </c>
    </row>
    <row r="652" spans="1:10" x14ac:dyDescent="0.25">
      <c r="C652" s="5" t="s">
        <v>207</v>
      </c>
    </row>
    <row r="653" spans="1:10" x14ac:dyDescent="0.25">
      <c r="C653" s="5" t="s">
        <v>208</v>
      </c>
    </row>
    <row r="654" spans="1:10" x14ac:dyDescent="0.25">
      <c r="C654" s="5" t="s">
        <v>209</v>
      </c>
    </row>
    <row r="655" spans="1:10" x14ac:dyDescent="0.25">
      <c r="C655" s="5" t="s">
        <v>210</v>
      </c>
    </row>
    <row r="656" spans="1:10" x14ac:dyDescent="0.25">
      <c r="C656" s="5" t="s">
        <v>211</v>
      </c>
    </row>
    <row r="657" spans="1:10" x14ac:dyDescent="0.25">
      <c r="C657" s="5" t="s">
        <v>212</v>
      </c>
    </row>
    <row r="658" spans="1:10" x14ac:dyDescent="0.25">
      <c r="C658" s="5" t="s">
        <v>213</v>
      </c>
    </row>
    <row r="659" spans="1:10" x14ac:dyDescent="0.25">
      <c r="A659" s="5">
        <v>25</v>
      </c>
      <c r="B659" s="6" t="s">
        <v>215</v>
      </c>
      <c r="C659" s="5" t="s">
        <v>214</v>
      </c>
      <c r="D659" s="7">
        <f>ROUND( 6,2 )</f>
        <v>6</v>
      </c>
      <c r="E659" s="5" t="s">
        <v>216</v>
      </c>
      <c r="F659" s="6" t="s">
        <v>18</v>
      </c>
      <c r="G659" s="27">
        <v>0</v>
      </c>
      <c r="H659" s="7">
        <f>ROUND( D$659*G659,0 )</f>
        <v>0</v>
      </c>
    </row>
    <row r="660" spans="1:10" x14ac:dyDescent="0.25">
      <c r="F660" s="6" t="s">
        <v>19</v>
      </c>
      <c r="G660" s="27">
        <v>0</v>
      </c>
      <c r="I660" s="7">
        <f>ROUND( D$659*G660,0 )</f>
        <v>0</v>
      </c>
    </row>
    <row r="661" spans="1:10" x14ac:dyDescent="0.25">
      <c r="F661" s="6" t="s">
        <v>20</v>
      </c>
      <c r="G661" s="27">
        <v>0</v>
      </c>
      <c r="J661" s="7">
        <f>ROUND( D$659*G661,2 )</f>
        <v>0</v>
      </c>
    </row>
    <row r="664" spans="1:10" x14ac:dyDescent="0.25">
      <c r="C664" s="5" t="s">
        <v>205</v>
      </c>
    </row>
    <row r="665" spans="1:10" x14ac:dyDescent="0.25">
      <c r="C665" s="5" t="s">
        <v>217</v>
      </c>
    </row>
    <row r="666" spans="1:10" x14ac:dyDescent="0.25">
      <c r="C666" s="5" t="s">
        <v>207</v>
      </c>
    </row>
    <row r="667" spans="1:10" x14ac:dyDescent="0.25">
      <c r="C667" s="5" t="s">
        <v>208</v>
      </c>
    </row>
    <row r="668" spans="1:10" x14ac:dyDescent="0.25">
      <c r="C668" s="5" t="s">
        <v>209</v>
      </c>
    </row>
    <row r="669" spans="1:10" x14ac:dyDescent="0.25">
      <c r="C669" s="5" t="s">
        <v>218</v>
      </c>
    </row>
    <row r="670" spans="1:10" x14ac:dyDescent="0.25">
      <c r="C670" s="5" t="s">
        <v>212</v>
      </c>
    </row>
    <row r="671" spans="1:10" x14ac:dyDescent="0.25">
      <c r="C671" s="5" t="s">
        <v>213</v>
      </c>
    </row>
    <row r="672" spans="1:10" x14ac:dyDescent="0.25">
      <c r="A672" s="5">
        <v>26</v>
      </c>
      <c r="B672" s="6" t="s">
        <v>215</v>
      </c>
      <c r="C672" s="5" t="s">
        <v>219</v>
      </c>
      <c r="D672" s="7">
        <f>ROUND( 6,2 )</f>
        <v>6</v>
      </c>
      <c r="E672" s="5" t="s">
        <v>216</v>
      </c>
      <c r="F672" s="6" t="s">
        <v>18</v>
      </c>
      <c r="G672" s="27">
        <v>0</v>
      </c>
      <c r="H672" s="7">
        <f>ROUND( D$672*G672,0 )</f>
        <v>0</v>
      </c>
    </row>
    <row r="673" spans="1:10" x14ac:dyDescent="0.25">
      <c r="F673" s="6" t="s">
        <v>19</v>
      </c>
      <c r="G673" s="27">
        <v>0</v>
      </c>
      <c r="I673" s="7">
        <f>ROUND( D$672*G673,0 )</f>
        <v>0</v>
      </c>
    </row>
    <row r="674" spans="1:10" x14ac:dyDescent="0.25">
      <c r="F674" s="6" t="s">
        <v>20</v>
      </c>
      <c r="G674" s="27">
        <v>0</v>
      </c>
      <c r="J674" s="7">
        <f>ROUND( D$672*G674,2 )</f>
        <v>0</v>
      </c>
    </row>
    <row r="677" spans="1:10" x14ac:dyDescent="0.25">
      <c r="C677" s="5" t="s">
        <v>205</v>
      </c>
    </row>
    <row r="678" spans="1:10" x14ac:dyDescent="0.25">
      <c r="C678" s="5" t="s">
        <v>220</v>
      </c>
    </row>
    <row r="679" spans="1:10" x14ac:dyDescent="0.25">
      <c r="C679" s="5" t="s">
        <v>207</v>
      </c>
    </row>
    <row r="680" spans="1:10" x14ac:dyDescent="0.25">
      <c r="C680" s="5" t="s">
        <v>208</v>
      </c>
    </row>
    <row r="681" spans="1:10" x14ac:dyDescent="0.25">
      <c r="C681" s="5" t="s">
        <v>209</v>
      </c>
    </row>
    <row r="682" spans="1:10" x14ac:dyDescent="0.25">
      <c r="C682" s="5" t="s">
        <v>210</v>
      </c>
    </row>
    <row r="683" spans="1:10" x14ac:dyDescent="0.25">
      <c r="C683" s="5" t="s">
        <v>218</v>
      </c>
    </row>
    <row r="684" spans="1:10" x14ac:dyDescent="0.25">
      <c r="C684" s="5" t="s">
        <v>212</v>
      </c>
    </row>
    <row r="685" spans="1:10" x14ac:dyDescent="0.25">
      <c r="C685" s="5" t="s">
        <v>213</v>
      </c>
    </row>
    <row r="686" spans="1:10" x14ac:dyDescent="0.25">
      <c r="A686" s="5">
        <v>27</v>
      </c>
      <c r="B686" s="6" t="s">
        <v>215</v>
      </c>
      <c r="C686" s="5" t="s">
        <v>221</v>
      </c>
      <c r="D686" s="7">
        <f>ROUND( 6,2 )</f>
        <v>6</v>
      </c>
      <c r="E686" s="5" t="s">
        <v>216</v>
      </c>
      <c r="F686" s="6" t="s">
        <v>18</v>
      </c>
      <c r="G686" s="27">
        <v>0</v>
      </c>
      <c r="H686" s="7">
        <f>ROUND( D$686*G686,0 )</f>
        <v>0</v>
      </c>
    </row>
    <row r="687" spans="1:10" x14ac:dyDescent="0.25">
      <c r="F687" s="6" t="s">
        <v>19</v>
      </c>
      <c r="G687" s="27">
        <v>0</v>
      </c>
      <c r="I687" s="7">
        <f>ROUND( D$686*G687,0 )</f>
        <v>0</v>
      </c>
    </row>
    <row r="688" spans="1:10" x14ac:dyDescent="0.25">
      <c r="F688" s="6" t="s">
        <v>20</v>
      </c>
      <c r="G688" s="27">
        <v>0</v>
      </c>
      <c r="J688" s="7">
        <f>ROUND( D$686*G688,2 )</f>
        <v>0</v>
      </c>
    </row>
    <row r="691" spans="1:10" x14ac:dyDescent="0.25">
      <c r="C691" s="5" t="s">
        <v>222</v>
      </c>
    </row>
    <row r="692" spans="1:10" x14ac:dyDescent="0.25">
      <c r="C692" s="5" t="s">
        <v>206</v>
      </c>
    </row>
    <row r="693" spans="1:10" x14ac:dyDescent="0.25">
      <c r="C693" s="5" t="s">
        <v>223</v>
      </c>
    </row>
    <row r="694" spans="1:10" x14ac:dyDescent="0.25">
      <c r="C694" s="5" t="s">
        <v>208</v>
      </c>
    </row>
    <row r="695" spans="1:10" x14ac:dyDescent="0.25">
      <c r="C695" s="5" t="s">
        <v>209</v>
      </c>
    </row>
    <row r="696" spans="1:10" x14ac:dyDescent="0.25">
      <c r="C696" s="5" t="s">
        <v>210</v>
      </c>
    </row>
    <row r="697" spans="1:10" x14ac:dyDescent="0.25">
      <c r="C697" s="5" t="s">
        <v>211</v>
      </c>
    </row>
    <row r="698" spans="1:10" x14ac:dyDescent="0.25">
      <c r="C698" s="5" t="s">
        <v>224</v>
      </c>
    </row>
    <row r="699" spans="1:10" x14ac:dyDescent="0.25">
      <c r="A699" s="5">
        <v>28</v>
      </c>
      <c r="B699" s="6" t="s">
        <v>215</v>
      </c>
      <c r="C699" s="5" t="s">
        <v>214</v>
      </c>
      <c r="D699" s="7">
        <f>ROUND( 8,2 )</f>
        <v>8</v>
      </c>
      <c r="E699" s="5" t="s">
        <v>216</v>
      </c>
      <c r="F699" s="6" t="s">
        <v>18</v>
      </c>
      <c r="G699" s="27">
        <v>0</v>
      </c>
      <c r="H699" s="7">
        <f>ROUND( D$699*G699,0 )</f>
        <v>0</v>
      </c>
    </row>
    <row r="700" spans="1:10" x14ac:dyDescent="0.25">
      <c r="F700" s="6" t="s">
        <v>19</v>
      </c>
      <c r="G700" s="27">
        <v>0</v>
      </c>
      <c r="I700" s="7">
        <f>ROUND( D$699*G700,0 )</f>
        <v>0</v>
      </c>
    </row>
    <row r="701" spans="1:10" x14ac:dyDescent="0.25">
      <c r="F701" s="6" t="s">
        <v>20</v>
      </c>
      <c r="G701" s="27">
        <v>0</v>
      </c>
      <c r="J701" s="7">
        <f>ROUND( D$699*G701,2 )</f>
        <v>0</v>
      </c>
    </row>
    <row r="704" spans="1:10" x14ac:dyDescent="0.25">
      <c r="C704" s="5" t="s">
        <v>222</v>
      </c>
    </row>
    <row r="705" spans="1:10" x14ac:dyDescent="0.25">
      <c r="C705" s="5" t="s">
        <v>217</v>
      </c>
    </row>
    <row r="706" spans="1:10" x14ac:dyDescent="0.25">
      <c r="C706" s="5" t="s">
        <v>223</v>
      </c>
    </row>
    <row r="707" spans="1:10" x14ac:dyDescent="0.25">
      <c r="C707" s="5" t="s">
        <v>208</v>
      </c>
    </row>
    <row r="708" spans="1:10" x14ac:dyDescent="0.25">
      <c r="C708" s="5" t="s">
        <v>209</v>
      </c>
    </row>
    <row r="709" spans="1:10" x14ac:dyDescent="0.25">
      <c r="C709" s="5" t="s">
        <v>210</v>
      </c>
    </row>
    <row r="710" spans="1:10" x14ac:dyDescent="0.25">
      <c r="C710" s="5" t="s">
        <v>224</v>
      </c>
    </row>
    <row r="711" spans="1:10" x14ac:dyDescent="0.25">
      <c r="A711" s="5">
        <v>29</v>
      </c>
      <c r="B711" s="6" t="s">
        <v>215</v>
      </c>
      <c r="C711" s="5" t="s">
        <v>219</v>
      </c>
      <c r="D711" s="7">
        <f>ROUND( 6,2 )</f>
        <v>6</v>
      </c>
      <c r="E711" s="5" t="s">
        <v>216</v>
      </c>
      <c r="F711" s="6" t="s">
        <v>18</v>
      </c>
      <c r="G711" s="27">
        <v>0</v>
      </c>
      <c r="H711" s="7">
        <f>ROUND( D$711*G711,0 )</f>
        <v>0</v>
      </c>
    </row>
    <row r="712" spans="1:10" x14ac:dyDescent="0.25">
      <c r="F712" s="6" t="s">
        <v>19</v>
      </c>
      <c r="G712" s="27">
        <v>0</v>
      </c>
      <c r="I712" s="7">
        <f>ROUND( D$711*G712,0 )</f>
        <v>0</v>
      </c>
    </row>
    <row r="713" spans="1:10" x14ac:dyDescent="0.25">
      <c r="F713" s="6" t="s">
        <v>20</v>
      </c>
      <c r="G713" s="27">
        <v>0</v>
      </c>
      <c r="J713" s="7">
        <f>ROUND( D$711*G713,2 )</f>
        <v>0</v>
      </c>
    </row>
    <row r="716" spans="1:10" x14ac:dyDescent="0.25">
      <c r="C716" s="5" t="s">
        <v>222</v>
      </c>
    </row>
    <row r="717" spans="1:10" x14ac:dyDescent="0.25">
      <c r="C717" s="5" t="s">
        <v>220</v>
      </c>
    </row>
    <row r="718" spans="1:10" x14ac:dyDescent="0.25">
      <c r="C718" s="5" t="s">
        <v>223</v>
      </c>
    </row>
    <row r="719" spans="1:10" x14ac:dyDescent="0.25">
      <c r="C719" s="5" t="s">
        <v>208</v>
      </c>
    </row>
    <row r="720" spans="1:10" x14ac:dyDescent="0.25">
      <c r="C720" s="5" t="s">
        <v>209</v>
      </c>
    </row>
    <row r="721" spans="1:10" x14ac:dyDescent="0.25">
      <c r="C721" s="5" t="s">
        <v>210</v>
      </c>
    </row>
    <row r="722" spans="1:10" x14ac:dyDescent="0.25">
      <c r="C722" s="5" t="s">
        <v>225</v>
      </c>
    </row>
    <row r="723" spans="1:10" x14ac:dyDescent="0.25">
      <c r="C723" s="5" t="s">
        <v>224</v>
      </c>
    </row>
    <row r="724" spans="1:10" x14ac:dyDescent="0.25">
      <c r="A724" s="5">
        <v>30</v>
      </c>
      <c r="B724" s="6" t="s">
        <v>215</v>
      </c>
      <c r="C724" s="5" t="s">
        <v>226</v>
      </c>
      <c r="D724" s="7">
        <f>ROUND( 6,2 )</f>
        <v>6</v>
      </c>
      <c r="E724" s="5" t="s">
        <v>216</v>
      </c>
      <c r="F724" s="6" t="s">
        <v>18</v>
      </c>
      <c r="G724" s="27">
        <v>0</v>
      </c>
      <c r="H724" s="7">
        <f>ROUND( D$724*G724,0 )</f>
        <v>0</v>
      </c>
    </row>
    <row r="725" spans="1:10" x14ac:dyDescent="0.25">
      <c r="F725" s="6" t="s">
        <v>19</v>
      </c>
      <c r="G725" s="27">
        <v>0</v>
      </c>
      <c r="I725" s="7">
        <f>ROUND( D$724*G725,0 )</f>
        <v>0</v>
      </c>
    </row>
    <row r="726" spans="1:10" x14ac:dyDescent="0.25">
      <c r="F726" s="6" t="s">
        <v>20</v>
      </c>
      <c r="G726" s="27">
        <v>0</v>
      </c>
      <c r="J726" s="7">
        <f>ROUND( D$724*G726,2 )</f>
        <v>0</v>
      </c>
    </row>
    <row r="729" spans="1:10" x14ac:dyDescent="0.25">
      <c r="C729" s="5" t="s">
        <v>227</v>
      </c>
    </row>
    <row r="730" spans="1:10" x14ac:dyDescent="0.25">
      <c r="C730" s="5" t="s">
        <v>228</v>
      </c>
    </row>
    <row r="731" spans="1:10" x14ac:dyDescent="0.25">
      <c r="C731" s="5" t="s">
        <v>229</v>
      </c>
    </row>
    <row r="732" spans="1:10" x14ac:dyDescent="0.25">
      <c r="C732" s="5" t="s">
        <v>230</v>
      </c>
    </row>
    <row r="733" spans="1:10" x14ac:dyDescent="0.25">
      <c r="C733" s="5" t="s">
        <v>231</v>
      </c>
    </row>
    <row r="734" spans="1:10" x14ac:dyDescent="0.25">
      <c r="C734" s="5" t="s">
        <v>232</v>
      </c>
    </row>
    <row r="735" spans="1:10" x14ac:dyDescent="0.25">
      <c r="C735" s="5" t="s">
        <v>233</v>
      </c>
    </row>
    <row r="736" spans="1:10" x14ac:dyDescent="0.25">
      <c r="C736" s="5" t="s">
        <v>234</v>
      </c>
    </row>
    <row r="737" spans="1:10" x14ac:dyDescent="0.25">
      <c r="A737" s="5">
        <v>31</v>
      </c>
      <c r="B737" s="6" t="s">
        <v>236</v>
      </c>
      <c r="C737" s="5" t="s">
        <v>235</v>
      </c>
      <c r="D737" s="7">
        <f>ROUND( 1,2 )</f>
        <v>1</v>
      </c>
      <c r="E737" s="5" t="s">
        <v>216</v>
      </c>
      <c r="F737" s="6" t="s">
        <v>18</v>
      </c>
      <c r="G737" s="27">
        <v>0</v>
      </c>
      <c r="H737" s="7">
        <f>ROUND( D$737*G737,0 )</f>
        <v>0</v>
      </c>
    </row>
    <row r="738" spans="1:10" x14ac:dyDescent="0.25">
      <c r="F738" s="6" t="s">
        <v>19</v>
      </c>
      <c r="G738" s="27">
        <v>0</v>
      </c>
      <c r="I738" s="7">
        <f>ROUND( D$737*G738,0 )</f>
        <v>0</v>
      </c>
    </row>
    <row r="739" spans="1:10" x14ac:dyDescent="0.25">
      <c r="F739" s="6" t="s">
        <v>20</v>
      </c>
      <c r="G739" s="27">
        <v>0</v>
      </c>
      <c r="J739" s="7">
        <f>ROUND( D$737*G739,2 )</f>
        <v>0</v>
      </c>
    </row>
    <row r="742" spans="1:10" x14ac:dyDescent="0.25">
      <c r="C742" s="5" t="s">
        <v>237</v>
      </c>
    </row>
    <row r="743" spans="1:10" x14ac:dyDescent="0.25">
      <c r="C743" s="5" t="s">
        <v>238</v>
      </c>
    </row>
    <row r="744" spans="1:10" x14ac:dyDescent="0.25">
      <c r="C744" s="5" t="s">
        <v>239</v>
      </c>
    </row>
    <row r="745" spans="1:10" x14ac:dyDescent="0.25">
      <c r="C745" s="5" t="s">
        <v>240</v>
      </c>
    </row>
    <row r="746" spans="1:10" x14ac:dyDescent="0.25">
      <c r="A746" s="5">
        <v>32</v>
      </c>
      <c r="B746" s="6" t="s">
        <v>242</v>
      </c>
      <c r="C746" s="5" t="s">
        <v>241</v>
      </c>
      <c r="D746" s="7">
        <f>ROUND( 1,2 )</f>
        <v>1</v>
      </c>
      <c r="E746" s="5" t="s">
        <v>216</v>
      </c>
      <c r="F746" s="6" t="s">
        <v>18</v>
      </c>
      <c r="G746" s="27">
        <v>0</v>
      </c>
      <c r="H746" s="7">
        <f>ROUND( D$746*G746,0 )</f>
        <v>0</v>
      </c>
    </row>
    <row r="747" spans="1:10" x14ac:dyDescent="0.25">
      <c r="F747" s="6" t="s">
        <v>19</v>
      </c>
      <c r="G747" s="27">
        <v>0</v>
      </c>
      <c r="I747" s="7">
        <f>ROUND( D$746*G747,0 )</f>
        <v>0</v>
      </c>
    </row>
    <row r="748" spans="1:10" x14ac:dyDescent="0.25">
      <c r="F748" s="6" t="s">
        <v>20</v>
      </c>
      <c r="G748" s="27">
        <v>0</v>
      </c>
      <c r="J748" s="7">
        <f>ROUND( D$746*G748,2 )</f>
        <v>0</v>
      </c>
    </row>
    <row r="751" spans="1:10" x14ac:dyDescent="0.25">
      <c r="C751" s="5" t="s">
        <v>243</v>
      </c>
    </row>
    <row r="752" spans="1:10" x14ac:dyDescent="0.25">
      <c r="C752" s="5" t="s">
        <v>244</v>
      </c>
    </row>
    <row r="753" spans="1:10" x14ac:dyDescent="0.25">
      <c r="C753" s="5" t="s">
        <v>179</v>
      </c>
    </row>
    <row r="754" spans="1:10" x14ac:dyDescent="0.25">
      <c r="A754" s="5">
        <v>33</v>
      </c>
      <c r="B754" s="6" t="s">
        <v>246</v>
      </c>
      <c r="C754" s="5" t="s">
        <v>245</v>
      </c>
      <c r="D754" s="7">
        <f>ROUND( 1,2 )</f>
        <v>1</v>
      </c>
      <c r="E754" s="5" t="s">
        <v>17</v>
      </c>
      <c r="F754" s="6" t="s">
        <v>18</v>
      </c>
      <c r="G754" s="27">
        <v>0</v>
      </c>
      <c r="H754" s="7">
        <f>ROUND( D$754*G754,0 )</f>
        <v>0</v>
      </c>
    </row>
    <row r="755" spans="1:10" x14ac:dyDescent="0.25">
      <c r="F755" s="6" t="s">
        <v>19</v>
      </c>
      <c r="G755" s="27">
        <v>0</v>
      </c>
      <c r="I755" s="7">
        <f>ROUND( D$754*G755,0 )</f>
        <v>0</v>
      </c>
    </row>
    <row r="756" spans="1:10" x14ac:dyDescent="0.25">
      <c r="F756" s="6" t="s">
        <v>20</v>
      </c>
      <c r="G756" s="27">
        <v>0</v>
      </c>
      <c r="J756" s="7">
        <f>ROUND( D$754*G756,2 )</f>
        <v>0</v>
      </c>
    </row>
    <row r="759" spans="1:10" x14ac:dyDescent="0.25">
      <c r="C759" s="5" t="s">
        <v>247</v>
      </c>
    </row>
    <row r="760" spans="1:10" x14ac:dyDescent="0.25">
      <c r="C760" s="5" t="s">
        <v>248</v>
      </c>
    </row>
    <row r="761" spans="1:10" x14ac:dyDescent="0.25">
      <c r="C761" s="5" t="s">
        <v>249</v>
      </c>
    </row>
    <row r="762" spans="1:10" x14ac:dyDescent="0.25">
      <c r="C762" s="5" t="s">
        <v>250</v>
      </c>
    </row>
    <row r="763" spans="1:10" x14ac:dyDescent="0.25">
      <c r="A763" s="5">
        <v>34</v>
      </c>
      <c r="B763" s="6" t="s">
        <v>252</v>
      </c>
      <c r="C763" s="5" t="s">
        <v>251</v>
      </c>
      <c r="D763" s="8">
        <f>ROUND( 269,0 )</f>
        <v>269</v>
      </c>
      <c r="E763" s="5" t="s">
        <v>32</v>
      </c>
      <c r="F763" s="6" t="s">
        <v>18</v>
      </c>
      <c r="G763" s="27">
        <v>0</v>
      </c>
      <c r="H763" s="7">
        <f>ROUND( D$763*G763,0 )</f>
        <v>0</v>
      </c>
    </row>
    <row r="764" spans="1:10" x14ac:dyDescent="0.25">
      <c r="F764" s="6" t="s">
        <v>19</v>
      </c>
      <c r="G764" s="27">
        <v>0</v>
      </c>
      <c r="I764" s="7">
        <f>ROUND( D$763*G764,0 )</f>
        <v>0</v>
      </c>
    </row>
    <row r="765" spans="1:10" x14ac:dyDescent="0.25">
      <c r="F765" s="6" t="s">
        <v>20</v>
      </c>
      <c r="G765" s="27">
        <v>0</v>
      </c>
      <c r="J765" s="7">
        <f>ROUND( D$763*G765,2 )</f>
        <v>0</v>
      </c>
    </row>
    <row r="768" spans="1:10" x14ac:dyDescent="0.25">
      <c r="C768" s="5" t="s">
        <v>253</v>
      </c>
    </row>
    <row r="769" spans="1:10" x14ac:dyDescent="0.25">
      <c r="C769" s="5" t="s">
        <v>248</v>
      </c>
    </row>
    <row r="770" spans="1:10" x14ac:dyDescent="0.25">
      <c r="C770" s="5" t="s">
        <v>249</v>
      </c>
    </row>
    <row r="771" spans="1:10" x14ac:dyDescent="0.25">
      <c r="C771" s="5" t="s">
        <v>254</v>
      </c>
    </row>
    <row r="772" spans="1:10" x14ac:dyDescent="0.25">
      <c r="A772" s="5">
        <v>35</v>
      </c>
      <c r="B772" s="6" t="s">
        <v>256</v>
      </c>
      <c r="C772" s="5" t="s">
        <v>255</v>
      </c>
      <c r="D772" s="8">
        <f>ROUND( 269,0 )</f>
        <v>269</v>
      </c>
      <c r="E772" s="5" t="s">
        <v>32</v>
      </c>
      <c r="F772" s="6" t="s">
        <v>18</v>
      </c>
      <c r="G772" s="27">
        <v>0</v>
      </c>
      <c r="H772" s="7">
        <f>ROUND( D$772*G772,0 )</f>
        <v>0</v>
      </c>
    </row>
    <row r="773" spans="1:10" x14ac:dyDescent="0.25">
      <c r="F773" s="6" t="s">
        <v>19</v>
      </c>
      <c r="G773" s="27">
        <v>0</v>
      </c>
      <c r="I773" s="7">
        <f>ROUND( D$772*G773,0 )</f>
        <v>0</v>
      </c>
    </row>
    <row r="774" spans="1:10" x14ac:dyDescent="0.25">
      <c r="F774" s="6" t="s">
        <v>20</v>
      </c>
      <c r="G774" s="27">
        <v>0</v>
      </c>
      <c r="J774" s="7">
        <f>ROUND( D$772*G774,2 )</f>
        <v>0</v>
      </c>
    </row>
    <row r="777" spans="1:10" x14ac:dyDescent="0.25">
      <c r="C777" s="5" t="s">
        <v>257</v>
      </c>
    </row>
    <row r="778" spans="1:10" x14ac:dyDescent="0.25">
      <c r="C778" s="5" t="s">
        <v>258</v>
      </c>
    </row>
    <row r="779" spans="1:10" x14ac:dyDescent="0.25">
      <c r="C779" s="5" t="s">
        <v>249</v>
      </c>
    </row>
    <row r="780" spans="1:10" x14ac:dyDescent="0.25">
      <c r="C780" s="5" t="s">
        <v>254</v>
      </c>
    </row>
    <row r="781" spans="1:10" x14ac:dyDescent="0.25">
      <c r="A781" s="5">
        <v>36</v>
      </c>
      <c r="B781" s="6" t="s">
        <v>259</v>
      </c>
      <c r="C781" s="5" t="s">
        <v>255</v>
      </c>
      <c r="D781" s="8">
        <f>ROUND( 269,0 )</f>
        <v>269</v>
      </c>
      <c r="E781" s="5" t="s">
        <v>32</v>
      </c>
      <c r="F781" s="6" t="s">
        <v>18</v>
      </c>
      <c r="G781" s="27">
        <v>0</v>
      </c>
      <c r="H781" s="7">
        <f>ROUND( D$781*G781,0 )</f>
        <v>0</v>
      </c>
    </row>
    <row r="782" spans="1:10" x14ac:dyDescent="0.25">
      <c r="F782" s="6" t="s">
        <v>19</v>
      </c>
      <c r="G782" s="27">
        <v>0</v>
      </c>
      <c r="I782" s="7">
        <f>ROUND( D$781*G782,0 )</f>
        <v>0</v>
      </c>
    </row>
    <row r="783" spans="1:10" x14ac:dyDescent="0.25">
      <c r="F783" s="6" t="s">
        <v>20</v>
      </c>
      <c r="G783" s="27">
        <v>0</v>
      </c>
      <c r="J783" s="7">
        <f>ROUND( D$781*G783,2 )</f>
        <v>0</v>
      </c>
    </row>
    <row r="786" spans="1:10" x14ac:dyDescent="0.25">
      <c r="C786" s="5" t="s">
        <v>260</v>
      </c>
    </row>
    <row r="787" spans="1:10" x14ac:dyDescent="0.25">
      <c r="C787" s="5" t="s">
        <v>261</v>
      </c>
    </row>
    <row r="788" spans="1:10" x14ac:dyDescent="0.25">
      <c r="A788" s="5">
        <v>37</v>
      </c>
      <c r="B788" s="6" t="s">
        <v>263</v>
      </c>
      <c r="C788" s="5" t="s">
        <v>262</v>
      </c>
      <c r="D788" s="7">
        <f>ROUND( 4,2 )</f>
        <v>4</v>
      </c>
      <c r="E788" s="5" t="s">
        <v>17</v>
      </c>
      <c r="F788" s="6" t="s">
        <v>18</v>
      </c>
      <c r="G788" s="27">
        <v>0</v>
      </c>
      <c r="H788" s="7">
        <f>ROUND( D$788*G788,0 )</f>
        <v>0</v>
      </c>
    </row>
    <row r="789" spans="1:10" x14ac:dyDescent="0.25">
      <c r="F789" s="6" t="s">
        <v>19</v>
      </c>
      <c r="G789" s="27">
        <v>0</v>
      </c>
      <c r="I789" s="7">
        <f>ROUND( D$788*G789,0 )</f>
        <v>0</v>
      </c>
    </row>
    <row r="790" spans="1:10" x14ac:dyDescent="0.25">
      <c r="F790" s="6" t="s">
        <v>20</v>
      </c>
      <c r="G790" s="27">
        <v>0</v>
      </c>
      <c r="J790" s="7">
        <f>ROUND( D$788*G790,2 )</f>
        <v>0</v>
      </c>
    </row>
    <row r="793" spans="1:10" x14ac:dyDescent="0.25">
      <c r="C793" s="5" t="s">
        <v>260</v>
      </c>
    </row>
    <row r="794" spans="1:10" x14ac:dyDescent="0.25">
      <c r="C794" s="5" t="s">
        <v>264</v>
      </c>
    </row>
    <row r="795" spans="1:10" x14ac:dyDescent="0.25">
      <c r="A795" s="5">
        <v>38</v>
      </c>
      <c r="B795" s="6" t="s">
        <v>266</v>
      </c>
      <c r="C795" s="5" t="s">
        <v>265</v>
      </c>
      <c r="D795" s="7">
        <f>ROUND( 20,2 )</f>
        <v>20</v>
      </c>
      <c r="E795" s="5" t="s">
        <v>17</v>
      </c>
      <c r="F795" s="6" t="s">
        <v>18</v>
      </c>
      <c r="G795" s="27">
        <v>0</v>
      </c>
      <c r="H795" s="7">
        <f>ROUND( D$795*G795,0 )</f>
        <v>0</v>
      </c>
    </row>
    <row r="796" spans="1:10" x14ac:dyDescent="0.25">
      <c r="F796" s="6" t="s">
        <v>19</v>
      </c>
      <c r="G796" s="27">
        <v>0</v>
      </c>
      <c r="I796" s="7">
        <f>ROUND( D$795*G796,0 )</f>
        <v>0</v>
      </c>
    </row>
    <row r="797" spans="1:10" x14ac:dyDescent="0.25">
      <c r="F797" s="6" t="s">
        <v>20</v>
      </c>
      <c r="G797" s="27">
        <v>0</v>
      </c>
      <c r="J797" s="7">
        <f>ROUND( D$795*G797,2 )</f>
        <v>0</v>
      </c>
    </row>
    <row r="800" spans="1:10" x14ac:dyDescent="0.25">
      <c r="C800" s="5" t="s">
        <v>267</v>
      </c>
    </row>
    <row r="801" spans="1:10" x14ac:dyDescent="0.25">
      <c r="C801" s="5" t="s">
        <v>268</v>
      </c>
    </row>
    <row r="802" spans="1:10" x14ac:dyDescent="0.25">
      <c r="A802" s="5">
        <v>39</v>
      </c>
      <c r="B802" s="6" t="s">
        <v>269</v>
      </c>
      <c r="C802" s="5"/>
      <c r="D802" s="7">
        <f>ROUND( 8,2 )</f>
        <v>8</v>
      </c>
      <c r="E802" s="5" t="s">
        <v>270</v>
      </c>
      <c r="F802" s="6" t="s">
        <v>18</v>
      </c>
      <c r="G802" s="27">
        <v>0</v>
      </c>
      <c r="H802" s="7">
        <f>ROUND( D$802*G802,2 )</f>
        <v>0</v>
      </c>
    </row>
    <row r="803" spans="1:10" x14ac:dyDescent="0.25">
      <c r="F803" s="6" t="s">
        <v>19</v>
      </c>
      <c r="G803" s="27">
        <v>0</v>
      </c>
      <c r="I803" s="7">
        <f>ROUND( D$802*G803,0 )</f>
        <v>0</v>
      </c>
    </row>
    <row r="804" spans="1:10" x14ac:dyDescent="0.25">
      <c r="F804" s="6" t="s">
        <v>20</v>
      </c>
      <c r="G804" s="27">
        <v>0</v>
      </c>
      <c r="J804" s="7">
        <f>ROUND( D$802*G804,2 )</f>
        <v>0</v>
      </c>
    </row>
    <row r="807" spans="1:10" x14ac:dyDescent="0.25">
      <c r="C807" s="5" t="s">
        <v>267</v>
      </c>
    </row>
    <row r="808" spans="1:10" x14ac:dyDescent="0.25">
      <c r="C808" s="5" t="s">
        <v>271</v>
      </c>
    </row>
    <row r="809" spans="1:10" x14ac:dyDescent="0.25">
      <c r="A809" s="5">
        <v>40</v>
      </c>
      <c r="B809" s="6" t="s">
        <v>272</v>
      </c>
      <c r="C809" s="5"/>
      <c r="D809" s="7">
        <f>ROUND( 8,2 )</f>
        <v>8</v>
      </c>
      <c r="E809" s="5" t="s">
        <v>270</v>
      </c>
      <c r="F809" s="6" t="s">
        <v>18</v>
      </c>
      <c r="G809" s="27">
        <v>0</v>
      </c>
      <c r="H809" s="7">
        <f>ROUND( D$809*G809,2 )</f>
        <v>0</v>
      </c>
    </row>
    <row r="810" spans="1:10" x14ac:dyDescent="0.25">
      <c r="F810" s="6" t="s">
        <v>19</v>
      </c>
      <c r="G810" s="27">
        <v>0</v>
      </c>
      <c r="I810" s="7">
        <f>ROUND( D$809*G810,0 )</f>
        <v>0</v>
      </c>
    </row>
    <row r="811" spans="1:10" x14ac:dyDescent="0.25">
      <c r="F811" s="6" t="s">
        <v>20</v>
      </c>
      <c r="G811" s="27">
        <v>0</v>
      </c>
      <c r="J811" s="7">
        <f>ROUND( D$809*G811,2 )</f>
        <v>0</v>
      </c>
    </row>
    <row r="814" spans="1:10" x14ac:dyDescent="0.25">
      <c r="C814" s="5" t="s">
        <v>267</v>
      </c>
    </row>
    <row r="815" spans="1:10" x14ac:dyDescent="0.25">
      <c r="C815" s="5" t="s">
        <v>273</v>
      </c>
    </row>
    <row r="816" spans="1:10" x14ac:dyDescent="0.25">
      <c r="A816" s="5">
        <v>41</v>
      </c>
      <c r="B816" s="6" t="s">
        <v>274</v>
      </c>
      <c r="C816" s="5"/>
      <c r="D816" s="7">
        <f>ROUND( 8,2 )</f>
        <v>8</v>
      </c>
      <c r="E816" s="5" t="s">
        <v>270</v>
      </c>
      <c r="F816" s="6" t="s">
        <v>18</v>
      </c>
      <c r="G816" s="27">
        <v>0</v>
      </c>
      <c r="H816" s="7">
        <f>ROUND( D$816*G816,2 )</f>
        <v>0</v>
      </c>
    </row>
    <row r="817" spans="1:10" x14ac:dyDescent="0.25">
      <c r="F817" s="6" t="s">
        <v>19</v>
      </c>
      <c r="G817" s="27">
        <v>0</v>
      </c>
      <c r="I817" s="7">
        <f>ROUND( D$816*G817,0 )</f>
        <v>0</v>
      </c>
    </row>
    <row r="818" spans="1:10" x14ac:dyDescent="0.25">
      <c r="F818" s="6" t="s">
        <v>20</v>
      </c>
      <c r="G818" s="27">
        <v>0</v>
      </c>
      <c r="J818" s="7">
        <f>ROUND( D$816*G818,2 )</f>
        <v>0</v>
      </c>
    </row>
    <row r="821" spans="1:10" x14ac:dyDescent="0.25">
      <c r="C821" s="5" t="s">
        <v>275</v>
      </c>
    </row>
    <row r="822" spans="1:10" x14ac:dyDescent="0.25">
      <c r="C822" s="5" t="s">
        <v>276</v>
      </c>
    </row>
    <row r="823" spans="1:10" x14ac:dyDescent="0.25">
      <c r="C823" s="5" t="s">
        <v>277</v>
      </c>
    </row>
    <row r="824" spans="1:10" x14ac:dyDescent="0.25">
      <c r="A824" s="5">
        <v>42</v>
      </c>
      <c r="B824" s="6" t="s">
        <v>278</v>
      </c>
      <c r="C824" s="5"/>
      <c r="D824" s="7">
        <f>ROUND( 4,2 )</f>
        <v>4</v>
      </c>
      <c r="E824" s="5" t="s">
        <v>270</v>
      </c>
      <c r="F824" s="6" t="s">
        <v>18</v>
      </c>
      <c r="G824" s="27">
        <v>0</v>
      </c>
      <c r="H824" s="7">
        <f>ROUND( D$824*G824,2 )</f>
        <v>0</v>
      </c>
    </row>
    <row r="825" spans="1:10" x14ac:dyDescent="0.25">
      <c r="F825" s="6" t="s">
        <v>19</v>
      </c>
      <c r="G825" s="27">
        <v>0</v>
      </c>
      <c r="I825" s="7">
        <f>ROUND( D$824*G825,0 )</f>
        <v>0</v>
      </c>
    </row>
    <row r="826" spans="1:10" x14ac:dyDescent="0.25">
      <c r="F826" s="6" t="s">
        <v>20</v>
      </c>
      <c r="G826" s="27">
        <v>0</v>
      </c>
      <c r="J826" s="7">
        <f>ROUND( D$824*G826,2 )</f>
        <v>0</v>
      </c>
    </row>
    <row r="829" spans="1:10" x14ac:dyDescent="0.25">
      <c r="C829" s="5" t="s">
        <v>275</v>
      </c>
    </row>
    <row r="830" spans="1:10" x14ac:dyDescent="0.25">
      <c r="C830" s="5" t="s">
        <v>276</v>
      </c>
    </row>
    <row r="831" spans="1:10" x14ac:dyDescent="0.25">
      <c r="C831" s="5" t="s">
        <v>279</v>
      </c>
    </row>
    <row r="832" spans="1:10" x14ac:dyDescent="0.25">
      <c r="A832" s="5">
        <v>43</v>
      </c>
      <c r="B832" s="6" t="s">
        <v>280</v>
      </c>
      <c r="C832" s="5"/>
      <c r="D832" s="7">
        <f>ROUND( 4,2 )</f>
        <v>4</v>
      </c>
      <c r="E832" s="5" t="s">
        <v>270</v>
      </c>
      <c r="F832" s="6" t="s">
        <v>18</v>
      </c>
      <c r="G832" s="27">
        <v>0</v>
      </c>
      <c r="H832" s="7">
        <f>ROUND( D$832*G832,2 )</f>
        <v>0</v>
      </c>
    </row>
    <row r="833" spans="1:10" x14ac:dyDescent="0.25">
      <c r="F833" s="6" t="s">
        <v>19</v>
      </c>
      <c r="G833" s="27">
        <v>0</v>
      </c>
      <c r="I833" s="7">
        <f>ROUND( D$832*G833,0 )</f>
        <v>0</v>
      </c>
    </row>
    <row r="834" spans="1:10" x14ac:dyDescent="0.25">
      <c r="F834" s="6" t="s">
        <v>20</v>
      </c>
      <c r="G834" s="27">
        <v>0</v>
      </c>
      <c r="J834" s="7">
        <f>ROUND( D$832*G834,2 )</f>
        <v>0</v>
      </c>
    </row>
    <row r="837" spans="1:10" x14ac:dyDescent="0.25">
      <c r="C837" s="5" t="s">
        <v>275</v>
      </c>
    </row>
    <row r="838" spans="1:10" x14ac:dyDescent="0.25">
      <c r="C838" s="5" t="s">
        <v>276</v>
      </c>
    </row>
    <row r="839" spans="1:10" x14ac:dyDescent="0.25">
      <c r="C839" s="5" t="s">
        <v>281</v>
      </c>
    </row>
    <row r="840" spans="1:10" x14ac:dyDescent="0.25">
      <c r="A840" s="5">
        <v>44</v>
      </c>
      <c r="B840" s="6" t="s">
        <v>282</v>
      </c>
      <c r="C840" s="5"/>
      <c r="D840" s="7">
        <f>ROUND( 4,2 )</f>
        <v>4</v>
      </c>
      <c r="E840" s="5" t="s">
        <v>270</v>
      </c>
      <c r="F840" s="6" t="s">
        <v>18</v>
      </c>
      <c r="G840" s="27">
        <v>0</v>
      </c>
      <c r="H840" s="7">
        <f>ROUND( D$840*G840,2 )</f>
        <v>0</v>
      </c>
    </row>
    <row r="841" spans="1:10" x14ac:dyDescent="0.25">
      <c r="F841" s="6" t="s">
        <v>19</v>
      </c>
      <c r="G841" s="27">
        <v>0</v>
      </c>
      <c r="I841" s="7">
        <f>ROUND( D$840*G841,0 )</f>
        <v>0</v>
      </c>
    </row>
    <row r="842" spans="1:10" x14ac:dyDescent="0.25">
      <c r="F842" s="6" t="s">
        <v>20</v>
      </c>
      <c r="G842" s="27">
        <v>0</v>
      </c>
      <c r="J842" s="7">
        <f>ROUND( D$840*G842,2 )</f>
        <v>0</v>
      </c>
    </row>
    <row r="845" spans="1:10" x14ac:dyDescent="0.25">
      <c r="C845" s="5" t="s">
        <v>275</v>
      </c>
    </row>
    <row r="846" spans="1:10" x14ac:dyDescent="0.25">
      <c r="C846" s="5" t="s">
        <v>276</v>
      </c>
    </row>
    <row r="847" spans="1:10" x14ac:dyDescent="0.25">
      <c r="C847" s="5" t="s">
        <v>283</v>
      </c>
    </row>
    <row r="848" spans="1:10" x14ac:dyDescent="0.25">
      <c r="A848" s="5">
        <v>45</v>
      </c>
      <c r="B848" s="6" t="s">
        <v>284</v>
      </c>
      <c r="C848" s="5"/>
      <c r="D848" s="7">
        <f>ROUND( 4,2 )</f>
        <v>4</v>
      </c>
      <c r="E848" s="5" t="s">
        <v>270</v>
      </c>
      <c r="F848" s="6" t="s">
        <v>18</v>
      </c>
      <c r="G848" s="27">
        <v>0</v>
      </c>
      <c r="H848" s="7">
        <f>ROUND( D$848*G848,2 )</f>
        <v>0</v>
      </c>
    </row>
    <row r="849" spans="1:10" x14ac:dyDescent="0.25">
      <c r="F849" s="6" t="s">
        <v>19</v>
      </c>
      <c r="G849" s="27">
        <v>0</v>
      </c>
      <c r="I849" s="7">
        <f>ROUND( D$848*G849,0 )</f>
        <v>0</v>
      </c>
    </row>
    <row r="850" spans="1:10" x14ac:dyDescent="0.25">
      <c r="F850" s="6" t="s">
        <v>20</v>
      </c>
      <c r="G850" s="27">
        <v>0</v>
      </c>
      <c r="J850" s="7">
        <f>ROUND( D$848*G850,2 )</f>
        <v>0</v>
      </c>
    </row>
    <row r="853" spans="1:10" x14ac:dyDescent="0.25">
      <c r="C853" s="5" t="s">
        <v>285</v>
      </c>
    </row>
    <row r="854" spans="1:10" x14ac:dyDescent="0.25">
      <c r="C854" s="5" t="s">
        <v>276</v>
      </c>
    </row>
    <row r="855" spans="1:10" x14ac:dyDescent="0.25">
      <c r="C855" s="5" t="s">
        <v>286</v>
      </c>
    </row>
    <row r="856" spans="1:10" x14ac:dyDescent="0.25">
      <c r="A856" s="5">
        <v>46</v>
      </c>
      <c r="B856" s="6" t="s">
        <v>287</v>
      </c>
      <c r="C856" s="5"/>
      <c r="D856" s="7">
        <f>ROUND( 1,2 )</f>
        <v>1</v>
      </c>
      <c r="E856" s="5" t="s">
        <v>17</v>
      </c>
      <c r="F856" s="6" t="s">
        <v>18</v>
      </c>
      <c r="G856" s="27">
        <v>0</v>
      </c>
      <c r="H856" s="7">
        <f>ROUND( D$856*G856,0 )</f>
        <v>0</v>
      </c>
    </row>
    <row r="857" spans="1:10" x14ac:dyDescent="0.25">
      <c r="F857" s="6" t="s">
        <v>19</v>
      </c>
      <c r="G857" s="27">
        <v>0</v>
      </c>
      <c r="I857" s="7">
        <f>ROUND( D$856*G857,0 )</f>
        <v>0</v>
      </c>
    </row>
    <row r="858" spans="1:10" x14ac:dyDescent="0.25">
      <c r="F858" s="6" t="s">
        <v>20</v>
      </c>
      <c r="G858" s="27">
        <v>0</v>
      </c>
      <c r="J858" s="7">
        <f>ROUND( D$856*G858,2 )</f>
        <v>0</v>
      </c>
    </row>
    <row r="860" spans="1:10" ht="15.75" thickBot="1" x14ac:dyDescent="0.3"/>
    <row r="861" spans="1:10" ht="15.75" x14ac:dyDescent="0.25">
      <c r="A861" s="4"/>
      <c r="H861" s="9">
        <f>ROUND( SUM(H412:H860),0 )</f>
        <v>0</v>
      </c>
      <c r="I861" s="9">
        <f>ROUND( SUM(I412:I860),0 )</f>
        <v>0</v>
      </c>
      <c r="J861" s="9">
        <f>ROUND( SUM(J412:J860),2 )</f>
        <v>0</v>
      </c>
    </row>
    <row r="862" spans="1:10" ht="15.75" x14ac:dyDescent="0.25">
      <c r="A862" s="4" t="s">
        <v>288</v>
      </c>
    </row>
    <row r="864" spans="1:10" x14ac:dyDescent="0.25">
      <c r="C864" s="5" t="s">
        <v>289</v>
      </c>
    </row>
    <row r="865" spans="1:10" x14ac:dyDescent="0.25">
      <c r="C865" s="5" t="s">
        <v>290</v>
      </c>
    </row>
    <row r="866" spans="1:10" x14ac:dyDescent="0.25">
      <c r="C866" s="5" t="s">
        <v>291</v>
      </c>
    </row>
    <row r="867" spans="1:10" x14ac:dyDescent="0.25">
      <c r="C867" s="5" t="s">
        <v>115</v>
      </c>
    </row>
    <row r="868" spans="1:10" x14ac:dyDescent="0.25">
      <c r="C868" s="5" t="s">
        <v>292</v>
      </c>
    </row>
    <row r="869" spans="1:10" x14ac:dyDescent="0.25">
      <c r="C869" s="5" t="s">
        <v>117</v>
      </c>
    </row>
    <row r="870" spans="1:10" x14ac:dyDescent="0.25">
      <c r="C870" s="5" t="s">
        <v>293</v>
      </c>
    </row>
    <row r="871" spans="1:10" x14ac:dyDescent="0.25">
      <c r="A871" s="5">
        <v>1</v>
      </c>
      <c r="B871" s="6" t="s">
        <v>294</v>
      </c>
      <c r="C871" s="5" t="s">
        <v>119</v>
      </c>
      <c r="D871" s="8">
        <f>ROUND( 170,0 )</f>
        <v>170</v>
      </c>
      <c r="E871" s="5" t="s">
        <v>32</v>
      </c>
      <c r="F871" s="6" t="s">
        <v>18</v>
      </c>
      <c r="G871" s="27">
        <v>0</v>
      </c>
      <c r="H871" s="7">
        <f>ROUND( D$871*G871,0 )</f>
        <v>0</v>
      </c>
    </row>
    <row r="872" spans="1:10" x14ac:dyDescent="0.25">
      <c r="F872" s="6" t="s">
        <v>19</v>
      </c>
      <c r="G872" s="27">
        <v>0</v>
      </c>
      <c r="I872" s="7">
        <f>ROUND( D$871*G872,0 )</f>
        <v>0</v>
      </c>
    </row>
    <row r="873" spans="1:10" x14ac:dyDescent="0.25">
      <c r="F873" s="6" t="s">
        <v>20</v>
      </c>
      <c r="G873" s="27">
        <v>0</v>
      </c>
      <c r="J873" s="7">
        <f>ROUND( D$871*G873,2 )</f>
        <v>0</v>
      </c>
    </row>
    <row r="876" spans="1:10" x14ac:dyDescent="0.25">
      <c r="C876" s="5" t="s">
        <v>289</v>
      </c>
    </row>
    <row r="877" spans="1:10" x14ac:dyDescent="0.25">
      <c r="C877" s="5" t="s">
        <v>290</v>
      </c>
    </row>
    <row r="878" spans="1:10" x14ac:dyDescent="0.25">
      <c r="C878" s="5" t="s">
        <v>291</v>
      </c>
    </row>
    <row r="879" spans="1:10" x14ac:dyDescent="0.25">
      <c r="C879" s="5" t="s">
        <v>115</v>
      </c>
    </row>
    <row r="880" spans="1:10" x14ac:dyDescent="0.25">
      <c r="C880" s="5" t="s">
        <v>292</v>
      </c>
    </row>
    <row r="881" spans="1:10" x14ac:dyDescent="0.25">
      <c r="C881" s="5" t="s">
        <v>117</v>
      </c>
    </row>
    <row r="882" spans="1:10" x14ac:dyDescent="0.25">
      <c r="C882" s="5" t="s">
        <v>293</v>
      </c>
    </row>
    <row r="883" spans="1:10" x14ac:dyDescent="0.25">
      <c r="A883" s="5">
        <v>2</v>
      </c>
      <c r="B883" s="6" t="s">
        <v>295</v>
      </c>
      <c r="C883" s="5" t="s">
        <v>121</v>
      </c>
      <c r="D883" s="8">
        <f>ROUND( 200,0 )</f>
        <v>200</v>
      </c>
      <c r="E883" s="5" t="s">
        <v>32</v>
      </c>
      <c r="F883" s="6" t="s">
        <v>18</v>
      </c>
      <c r="G883" s="27">
        <v>0</v>
      </c>
      <c r="H883" s="7">
        <f>ROUND( D$883*G883,0 )</f>
        <v>0</v>
      </c>
    </row>
    <row r="884" spans="1:10" x14ac:dyDescent="0.25">
      <c r="F884" s="6" t="s">
        <v>19</v>
      </c>
      <c r="G884" s="27">
        <v>0</v>
      </c>
      <c r="I884" s="7">
        <f>ROUND( D$883*G884,0 )</f>
        <v>0</v>
      </c>
    </row>
    <row r="885" spans="1:10" x14ac:dyDescent="0.25">
      <c r="F885" s="6" t="s">
        <v>20</v>
      </c>
      <c r="G885" s="27">
        <v>0</v>
      </c>
      <c r="J885" s="7">
        <f>ROUND( D$883*G885,2 )</f>
        <v>0</v>
      </c>
    </row>
    <row r="888" spans="1:10" x14ac:dyDescent="0.25">
      <c r="C888" s="5" t="s">
        <v>289</v>
      </c>
    </row>
    <row r="889" spans="1:10" x14ac:dyDescent="0.25">
      <c r="C889" s="5" t="s">
        <v>290</v>
      </c>
    </row>
    <row r="890" spans="1:10" x14ac:dyDescent="0.25">
      <c r="C890" s="5" t="s">
        <v>291</v>
      </c>
    </row>
    <row r="891" spans="1:10" x14ac:dyDescent="0.25">
      <c r="C891" s="5" t="s">
        <v>115</v>
      </c>
    </row>
    <row r="892" spans="1:10" x14ac:dyDescent="0.25">
      <c r="C892" s="5" t="s">
        <v>292</v>
      </c>
    </row>
    <row r="893" spans="1:10" x14ac:dyDescent="0.25">
      <c r="C893" s="5" t="s">
        <v>117</v>
      </c>
    </row>
    <row r="894" spans="1:10" x14ac:dyDescent="0.25">
      <c r="C894" s="5" t="s">
        <v>293</v>
      </c>
    </row>
    <row r="895" spans="1:10" x14ac:dyDescent="0.25">
      <c r="A895" s="5">
        <v>3</v>
      </c>
      <c r="B895" s="6" t="s">
        <v>296</v>
      </c>
      <c r="C895" s="5" t="s">
        <v>123</v>
      </c>
      <c r="D895" s="8">
        <f>ROUND( 115,0 )</f>
        <v>115</v>
      </c>
      <c r="E895" s="5" t="s">
        <v>32</v>
      </c>
      <c r="F895" s="6" t="s">
        <v>18</v>
      </c>
      <c r="G895" s="27">
        <v>0</v>
      </c>
      <c r="H895" s="7">
        <f>ROUND( D$895*G895,0 )</f>
        <v>0</v>
      </c>
    </row>
    <row r="896" spans="1:10" x14ac:dyDescent="0.25">
      <c r="F896" s="6" t="s">
        <v>19</v>
      </c>
      <c r="G896" s="27">
        <v>0</v>
      </c>
      <c r="I896" s="7">
        <f>ROUND( D$895*G896,0 )</f>
        <v>0</v>
      </c>
    </row>
    <row r="897" spans="1:10" x14ac:dyDescent="0.25">
      <c r="F897" s="6" t="s">
        <v>20</v>
      </c>
      <c r="G897" s="27">
        <v>0</v>
      </c>
      <c r="J897" s="7">
        <f>ROUND( D$895*G897,2 )</f>
        <v>0</v>
      </c>
    </row>
    <row r="900" spans="1:10" x14ac:dyDescent="0.25">
      <c r="C900" s="5" t="s">
        <v>289</v>
      </c>
    </row>
    <row r="901" spans="1:10" x14ac:dyDescent="0.25">
      <c r="C901" s="5" t="s">
        <v>290</v>
      </c>
    </row>
    <row r="902" spans="1:10" x14ac:dyDescent="0.25">
      <c r="C902" s="5" t="s">
        <v>291</v>
      </c>
    </row>
    <row r="903" spans="1:10" x14ac:dyDescent="0.25">
      <c r="C903" s="5" t="s">
        <v>115</v>
      </c>
    </row>
    <row r="904" spans="1:10" x14ac:dyDescent="0.25">
      <c r="C904" s="5" t="s">
        <v>292</v>
      </c>
    </row>
    <row r="905" spans="1:10" x14ac:dyDescent="0.25">
      <c r="C905" s="5" t="s">
        <v>117</v>
      </c>
    </row>
    <row r="906" spans="1:10" x14ac:dyDescent="0.25">
      <c r="C906" s="5" t="s">
        <v>293</v>
      </c>
    </row>
    <row r="907" spans="1:10" x14ac:dyDescent="0.25">
      <c r="A907" s="5">
        <v>4</v>
      </c>
      <c r="B907" s="6" t="s">
        <v>297</v>
      </c>
      <c r="C907" s="5" t="s">
        <v>125</v>
      </c>
      <c r="D907" s="7">
        <f>ROUND( 80,2 )</f>
        <v>80</v>
      </c>
      <c r="E907" s="5" t="s">
        <v>32</v>
      </c>
      <c r="F907" s="6" t="s">
        <v>18</v>
      </c>
      <c r="G907" s="27">
        <v>0</v>
      </c>
      <c r="H907" s="7">
        <f>ROUND( D$907*G907,0 )</f>
        <v>0</v>
      </c>
    </row>
    <row r="908" spans="1:10" x14ac:dyDescent="0.25">
      <c r="F908" s="6" t="s">
        <v>19</v>
      </c>
      <c r="G908" s="27">
        <v>0</v>
      </c>
      <c r="I908" s="7">
        <f>ROUND( D$907*G908,0 )</f>
        <v>0</v>
      </c>
    </row>
    <row r="909" spans="1:10" x14ac:dyDescent="0.25">
      <c r="F909" s="6" t="s">
        <v>20</v>
      </c>
      <c r="G909" s="27">
        <v>0</v>
      </c>
      <c r="J909" s="7">
        <f>ROUND( D$907*G909,2 )</f>
        <v>0</v>
      </c>
    </row>
    <row r="912" spans="1:10" x14ac:dyDescent="0.25">
      <c r="C912" s="5" t="s">
        <v>289</v>
      </c>
    </row>
    <row r="913" spans="1:10" x14ac:dyDescent="0.25">
      <c r="C913" s="5" t="s">
        <v>290</v>
      </c>
    </row>
    <row r="914" spans="1:10" x14ac:dyDescent="0.25">
      <c r="C914" s="5" t="s">
        <v>291</v>
      </c>
    </row>
    <row r="915" spans="1:10" x14ac:dyDescent="0.25">
      <c r="C915" s="5" t="s">
        <v>115</v>
      </c>
    </row>
    <row r="916" spans="1:10" x14ac:dyDescent="0.25">
      <c r="C916" s="5" t="s">
        <v>292</v>
      </c>
    </row>
    <row r="917" spans="1:10" x14ac:dyDescent="0.25">
      <c r="C917" s="5" t="s">
        <v>117</v>
      </c>
    </row>
    <row r="918" spans="1:10" x14ac:dyDescent="0.25">
      <c r="C918" s="5" t="s">
        <v>293</v>
      </c>
    </row>
    <row r="919" spans="1:10" x14ac:dyDescent="0.25">
      <c r="A919" s="5">
        <v>5</v>
      </c>
      <c r="B919" s="6" t="s">
        <v>298</v>
      </c>
      <c r="C919" s="5" t="s">
        <v>127</v>
      </c>
      <c r="D919" s="7">
        <f>ROUND( 80,2 )</f>
        <v>80</v>
      </c>
      <c r="E919" s="5" t="s">
        <v>32</v>
      </c>
      <c r="F919" s="6" t="s">
        <v>18</v>
      </c>
      <c r="G919" s="27">
        <v>0</v>
      </c>
      <c r="H919" s="7">
        <f>ROUND( D$919*G919,0 )</f>
        <v>0</v>
      </c>
    </row>
    <row r="920" spans="1:10" x14ac:dyDescent="0.25">
      <c r="F920" s="6" t="s">
        <v>19</v>
      </c>
      <c r="G920" s="27">
        <v>0</v>
      </c>
      <c r="I920" s="7">
        <f>ROUND( D$919*G920,0 )</f>
        <v>0</v>
      </c>
    </row>
    <row r="921" spans="1:10" x14ac:dyDescent="0.25">
      <c r="F921" s="6" t="s">
        <v>20</v>
      </c>
      <c r="G921" s="27">
        <v>0</v>
      </c>
      <c r="J921" s="7">
        <f>ROUND( D$919*G921,2 )</f>
        <v>0</v>
      </c>
    </row>
    <row r="924" spans="1:10" x14ac:dyDescent="0.25">
      <c r="C924" s="5" t="s">
        <v>299</v>
      </c>
    </row>
    <row r="925" spans="1:10" x14ac:dyDescent="0.25">
      <c r="C925" s="5" t="s">
        <v>300</v>
      </c>
    </row>
    <row r="926" spans="1:10" x14ac:dyDescent="0.25">
      <c r="C926" s="5" t="s">
        <v>291</v>
      </c>
    </row>
    <row r="927" spans="1:10" x14ac:dyDescent="0.25">
      <c r="C927" s="5" t="s">
        <v>131</v>
      </c>
    </row>
    <row r="928" spans="1:10" x14ac:dyDescent="0.25">
      <c r="C928" s="5" t="s">
        <v>117</v>
      </c>
    </row>
    <row r="929" spans="1:10" x14ac:dyDescent="0.25">
      <c r="C929" s="5" t="s">
        <v>301</v>
      </c>
    </row>
    <row r="930" spans="1:10" x14ac:dyDescent="0.25">
      <c r="A930" s="5">
        <v>6</v>
      </c>
      <c r="B930" s="6" t="s">
        <v>302</v>
      </c>
      <c r="C930" s="5" t="s">
        <v>133</v>
      </c>
      <c r="D930" s="8">
        <f>ROUND( 105,0 )</f>
        <v>105</v>
      </c>
      <c r="E930" s="5" t="s">
        <v>32</v>
      </c>
      <c r="F930" s="6" t="s">
        <v>18</v>
      </c>
      <c r="G930" s="27">
        <v>0</v>
      </c>
      <c r="H930" s="7">
        <f>ROUND( D$930*G930,0 )</f>
        <v>0</v>
      </c>
    </row>
    <row r="931" spans="1:10" x14ac:dyDescent="0.25">
      <c r="F931" s="6" t="s">
        <v>19</v>
      </c>
      <c r="G931" s="27">
        <v>0</v>
      </c>
      <c r="I931" s="7">
        <f>ROUND( D$930*G931,0 )</f>
        <v>0</v>
      </c>
    </row>
    <row r="932" spans="1:10" x14ac:dyDescent="0.25">
      <c r="F932" s="6" t="s">
        <v>20</v>
      </c>
      <c r="G932" s="27">
        <v>0</v>
      </c>
      <c r="J932" s="7">
        <f>ROUND( D$930*G932,2 )</f>
        <v>0</v>
      </c>
    </row>
    <row r="935" spans="1:10" x14ac:dyDescent="0.25">
      <c r="C935" s="5" t="s">
        <v>299</v>
      </c>
    </row>
    <row r="936" spans="1:10" x14ac:dyDescent="0.25">
      <c r="C936" s="5" t="s">
        <v>300</v>
      </c>
    </row>
    <row r="937" spans="1:10" x14ac:dyDescent="0.25">
      <c r="C937" s="5" t="s">
        <v>291</v>
      </c>
    </row>
    <row r="938" spans="1:10" x14ac:dyDescent="0.25">
      <c r="C938" s="5" t="s">
        <v>131</v>
      </c>
    </row>
    <row r="939" spans="1:10" x14ac:dyDescent="0.25">
      <c r="C939" s="5" t="s">
        <v>117</v>
      </c>
    </row>
    <row r="940" spans="1:10" x14ac:dyDescent="0.25">
      <c r="C940" s="5" t="s">
        <v>301</v>
      </c>
    </row>
    <row r="941" spans="1:10" x14ac:dyDescent="0.25">
      <c r="A941" s="5">
        <v>7</v>
      </c>
      <c r="B941" s="6" t="s">
        <v>304</v>
      </c>
      <c r="C941" s="5" t="s">
        <v>303</v>
      </c>
      <c r="D941" s="8">
        <f>ROUND( 125,0 )</f>
        <v>125</v>
      </c>
      <c r="E941" s="5" t="s">
        <v>32</v>
      </c>
      <c r="F941" s="6" t="s">
        <v>18</v>
      </c>
      <c r="G941" s="27">
        <v>0</v>
      </c>
      <c r="H941" s="7">
        <f>ROUND( D$941*G941,0 )</f>
        <v>0</v>
      </c>
    </row>
    <row r="942" spans="1:10" x14ac:dyDescent="0.25">
      <c r="F942" s="6" t="s">
        <v>19</v>
      </c>
      <c r="G942" s="27">
        <v>0</v>
      </c>
      <c r="I942" s="7">
        <f>ROUND( D$941*G942,0 )</f>
        <v>0</v>
      </c>
    </row>
    <row r="943" spans="1:10" x14ac:dyDescent="0.25">
      <c r="F943" s="6" t="s">
        <v>20</v>
      </c>
      <c r="G943" s="27">
        <v>0</v>
      </c>
      <c r="J943" s="7">
        <f>ROUND( D$941*G943,2 )</f>
        <v>0</v>
      </c>
    </row>
    <row r="946" spans="1:10" x14ac:dyDescent="0.25">
      <c r="C946" s="5" t="s">
        <v>305</v>
      </c>
    </row>
    <row r="947" spans="1:10" x14ac:dyDescent="0.25">
      <c r="C947" s="5" t="s">
        <v>306</v>
      </c>
    </row>
    <row r="948" spans="1:10" x14ac:dyDescent="0.25">
      <c r="C948" s="5" t="s">
        <v>307</v>
      </c>
    </row>
    <row r="949" spans="1:10" x14ac:dyDescent="0.25">
      <c r="C949" s="5" t="s">
        <v>131</v>
      </c>
    </row>
    <row r="950" spans="1:10" x14ac:dyDescent="0.25">
      <c r="C950" s="5" t="s">
        <v>308</v>
      </c>
    </row>
    <row r="951" spans="1:10" x14ac:dyDescent="0.25">
      <c r="A951" s="5">
        <v>8</v>
      </c>
      <c r="B951" s="6" t="s">
        <v>310</v>
      </c>
      <c r="C951" s="5" t="s">
        <v>309</v>
      </c>
      <c r="D951" s="7">
        <f>ROUND( 2,2 )</f>
        <v>2</v>
      </c>
      <c r="E951" s="5" t="s">
        <v>17</v>
      </c>
      <c r="F951" s="6" t="s">
        <v>18</v>
      </c>
      <c r="G951" s="27">
        <v>0</v>
      </c>
      <c r="H951" s="7">
        <f>ROUND( D$951*G951,0 )</f>
        <v>0</v>
      </c>
    </row>
    <row r="952" spans="1:10" x14ac:dyDescent="0.25">
      <c r="F952" s="6" t="s">
        <v>19</v>
      </c>
      <c r="G952" s="27">
        <v>0</v>
      </c>
      <c r="I952" s="7">
        <f>ROUND( D$951*G952,0 )</f>
        <v>0</v>
      </c>
    </row>
    <row r="953" spans="1:10" x14ac:dyDescent="0.25">
      <c r="F953" s="6" t="s">
        <v>20</v>
      </c>
      <c r="G953" s="27">
        <v>0</v>
      </c>
      <c r="J953" s="7">
        <f>ROUND( D$951*G953,2 )</f>
        <v>0</v>
      </c>
    </row>
    <row r="956" spans="1:10" x14ac:dyDescent="0.25">
      <c r="C956" s="5" t="s">
        <v>311</v>
      </c>
    </row>
    <row r="957" spans="1:10" x14ac:dyDescent="0.25">
      <c r="C957" s="5" t="s">
        <v>312</v>
      </c>
    </row>
    <row r="958" spans="1:10" x14ac:dyDescent="0.25">
      <c r="C958" s="5" t="s">
        <v>313</v>
      </c>
    </row>
    <row r="959" spans="1:10" x14ac:dyDescent="0.25">
      <c r="C959" s="5" t="s">
        <v>314</v>
      </c>
    </row>
    <row r="960" spans="1:10" x14ac:dyDescent="0.25">
      <c r="A960" s="5">
        <v>9</v>
      </c>
      <c r="B960" s="6" t="s">
        <v>315</v>
      </c>
      <c r="C960" s="5" t="s">
        <v>119</v>
      </c>
      <c r="D960" s="7">
        <f>ROUND( 4,2 )</f>
        <v>4</v>
      </c>
      <c r="E960" s="5" t="s">
        <v>17</v>
      </c>
      <c r="F960" s="6" t="s">
        <v>18</v>
      </c>
      <c r="G960" s="27">
        <v>0</v>
      </c>
      <c r="H960" s="7">
        <f>ROUND( D$960*G960,0 )</f>
        <v>0</v>
      </c>
    </row>
    <row r="961" spans="1:10" x14ac:dyDescent="0.25">
      <c r="F961" s="6" t="s">
        <v>19</v>
      </c>
      <c r="G961" s="27">
        <v>0</v>
      </c>
      <c r="I961" s="7">
        <f>ROUND( D$960*G961,2 )</f>
        <v>0</v>
      </c>
    </row>
    <row r="962" spans="1:10" x14ac:dyDescent="0.25">
      <c r="F962" s="6" t="s">
        <v>20</v>
      </c>
      <c r="G962" s="27">
        <v>0</v>
      </c>
      <c r="J962" s="7">
        <f>ROUND( D$960*G962,2 )</f>
        <v>0</v>
      </c>
    </row>
    <row r="965" spans="1:10" x14ac:dyDescent="0.25">
      <c r="C965" s="5" t="s">
        <v>311</v>
      </c>
    </row>
    <row r="966" spans="1:10" x14ac:dyDescent="0.25">
      <c r="C966" s="5" t="s">
        <v>312</v>
      </c>
    </row>
    <row r="967" spans="1:10" x14ac:dyDescent="0.25">
      <c r="C967" s="5" t="s">
        <v>131</v>
      </c>
    </row>
    <row r="968" spans="1:10" x14ac:dyDescent="0.25">
      <c r="C968" s="5" t="s">
        <v>314</v>
      </c>
    </row>
    <row r="969" spans="1:10" x14ac:dyDescent="0.25">
      <c r="A969" s="5">
        <v>10</v>
      </c>
      <c r="B969" s="6" t="s">
        <v>316</v>
      </c>
      <c r="C969" s="5" t="s">
        <v>133</v>
      </c>
      <c r="D969" s="7">
        <f>ROUND( 2,2 )</f>
        <v>2</v>
      </c>
      <c r="E969" s="5" t="s">
        <v>17</v>
      </c>
      <c r="F969" s="6" t="s">
        <v>18</v>
      </c>
      <c r="G969" s="27">
        <v>0</v>
      </c>
      <c r="H969" s="7">
        <f>ROUND( D$969*G969,0 )</f>
        <v>0</v>
      </c>
    </row>
    <row r="970" spans="1:10" x14ac:dyDescent="0.25">
      <c r="F970" s="6" t="s">
        <v>19</v>
      </c>
      <c r="G970" s="27">
        <v>0</v>
      </c>
      <c r="I970" s="7">
        <f>ROUND( D$969*G970,2 )</f>
        <v>0</v>
      </c>
    </row>
    <row r="971" spans="1:10" x14ac:dyDescent="0.25">
      <c r="F971" s="6" t="s">
        <v>20</v>
      </c>
      <c r="G971" s="27">
        <v>0</v>
      </c>
      <c r="J971" s="7">
        <f>ROUND( D$969*G971,2 )</f>
        <v>0</v>
      </c>
    </row>
    <row r="974" spans="1:10" x14ac:dyDescent="0.25">
      <c r="C974" s="5" t="s">
        <v>311</v>
      </c>
    </row>
    <row r="975" spans="1:10" x14ac:dyDescent="0.25">
      <c r="C975" s="5" t="s">
        <v>312</v>
      </c>
    </row>
    <row r="976" spans="1:10" x14ac:dyDescent="0.25">
      <c r="C976" s="5" t="s">
        <v>131</v>
      </c>
    </row>
    <row r="977" spans="1:10" x14ac:dyDescent="0.25">
      <c r="C977" s="5" t="s">
        <v>314</v>
      </c>
    </row>
    <row r="978" spans="1:10" x14ac:dyDescent="0.25">
      <c r="A978" s="5">
        <v>11</v>
      </c>
      <c r="B978" s="6" t="s">
        <v>317</v>
      </c>
      <c r="C978" s="5" t="s">
        <v>303</v>
      </c>
      <c r="D978" s="7">
        <f>ROUND( 2,2 )</f>
        <v>2</v>
      </c>
      <c r="E978" s="5" t="s">
        <v>17</v>
      </c>
      <c r="F978" s="6" t="s">
        <v>18</v>
      </c>
      <c r="G978" s="27">
        <v>0</v>
      </c>
      <c r="H978" s="7">
        <f>ROUND( D$978*G978,0 )</f>
        <v>0</v>
      </c>
    </row>
    <row r="979" spans="1:10" x14ac:dyDescent="0.25">
      <c r="F979" s="6" t="s">
        <v>19</v>
      </c>
      <c r="G979" s="27">
        <v>0</v>
      </c>
      <c r="I979" s="7">
        <f>ROUND( D$978*G979,2 )</f>
        <v>0</v>
      </c>
    </row>
    <row r="980" spans="1:10" x14ac:dyDescent="0.25">
      <c r="F980" s="6" t="s">
        <v>20</v>
      </c>
      <c r="G980" s="27">
        <v>0</v>
      </c>
      <c r="J980" s="7">
        <f>ROUND( D$978*G980,2 )</f>
        <v>0</v>
      </c>
    </row>
    <row r="983" spans="1:10" x14ac:dyDescent="0.25">
      <c r="C983" s="5" t="s">
        <v>318</v>
      </c>
    </row>
    <row r="984" spans="1:10" x14ac:dyDescent="0.25">
      <c r="C984" s="5" t="s">
        <v>179</v>
      </c>
    </row>
    <row r="985" spans="1:10" x14ac:dyDescent="0.25">
      <c r="C985" s="5" t="s">
        <v>319</v>
      </c>
    </row>
    <row r="986" spans="1:10" x14ac:dyDescent="0.25">
      <c r="A986" s="5">
        <v>12</v>
      </c>
      <c r="B986" s="6" t="s">
        <v>320</v>
      </c>
      <c r="C986" s="5" t="s">
        <v>121</v>
      </c>
      <c r="D986" s="7">
        <f>ROUND( 2,2 )</f>
        <v>2</v>
      </c>
      <c r="E986" s="5" t="s">
        <v>17</v>
      </c>
      <c r="F986" s="6" t="s">
        <v>18</v>
      </c>
      <c r="G986" s="27">
        <v>0</v>
      </c>
      <c r="H986" s="7">
        <f>ROUND( D$986*G986,0 )</f>
        <v>0</v>
      </c>
    </row>
    <row r="987" spans="1:10" x14ac:dyDescent="0.25">
      <c r="F987" s="6" t="s">
        <v>19</v>
      </c>
      <c r="G987" s="27">
        <v>0</v>
      </c>
      <c r="I987" s="7">
        <f>ROUND( D$986*G987,0 )</f>
        <v>0</v>
      </c>
    </row>
    <row r="988" spans="1:10" x14ac:dyDescent="0.25">
      <c r="F988" s="6" t="s">
        <v>20</v>
      </c>
      <c r="G988" s="27">
        <v>0</v>
      </c>
      <c r="J988" s="7">
        <f>ROUND( D$986*G988,2 )</f>
        <v>0</v>
      </c>
    </row>
    <row r="991" spans="1:10" x14ac:dyDescent="0.25">
      <c r="C991" s="5" t="s">
        <v>321</v>
      </c>
    </row>
    <row r="992" spans="1:10" x14ac:dyDescent="0.25">
      <c r="C992" s="5" t="s">
        <v>322</v>
      </c>
    </row>
    <row r="993" spans="1:10" x14ac:dyDescent="0.25">
      <c r="C993" s="5" t="s">
        <v>323</v>
      </c>
    </row>
    <row r="994" spans="1:10" x14ac:dyDescent="0.25">
      <c r="C994" s="5" t="s">
        <v>179</v>
      </c>
    </row>
    <row r="995" spans="1:10" x14ac:dyDescent="0.25">
      <c r="C995" s="5" t="s">
        <v>324</v>
      </c>
    </row>
    <row r="996" spans="1:10" x14ac:dyDescent="0.25">
      <c r="C996" s="5" t="s">
        <v>325</v>
      </c>
    </row>
    <row r="997" spans="1:10" x14ac:dyDescent="0.25">
      <c r="A997" s="5">
        <v>13</v>
      </c>
      <c r="B997" s="6" t="s">
        <v>327</v>
      </c>
      <c r="C997" s="5" t="s">
        <v>326</v>
      </c>
      <c r="D997" s="7">
        <f>ROUND( 2,2 )</f>
        <v>2</v>
      </c>
      <c r="E997" s="5" t="s">
        <v>17</v>
      </c>
      <c r="F997" s="6" t="s">
        <v>18</v>
      </c>
      <c r="G997" s="27">
        <v>0</v>
      </c>
      <c r="H997" s="7">
        <f>ROUND( D$997*G997,0 )</f>
        <v>0</v>
      </c>
    </row>
    <row r="998" spans="1:10" x14ac:dyDescent="0.25">
      <c r="F998" s="6" t="s">
        <v>19</v>
      </c>
      <c r="G998" s="27">
        <v>0</v>
      </c>
      <c r="I998" s="7">
        <f>ROUND( D$997*G998,0 )</f>
        <v>0</v>
      </c>
    </row>
    <row r="999" spans="1:10" x14ac:dyDescent="0.25">
      <c r="F999" s="6" t="s">
        <v>20</v>
      </c>
      <c r="G999" s="27">
        <v>0</v>
      </c>
      <c r="J999" s="7">
        <f>ROUND( D$997*G999,2 )</f>
        <v>0</v>
      </c>
    </row>
    <row r="1002" spans="1:10" x14ac:dyDescent="0.25">
      <c r="C1002" s="5" t="s">
        <v>328</v>
      </c>
    </row>
    <row r="1003" spans="1:10" x14ac:dyDescent="0.25">
      <c r="C1003" s="5" t="s">
        <v>329</v>
      </c>
    </row>
    <row r="1004" spans="1:10" x14ac:dyDescent="0.25">
      <c r="C1004" s="5" t="s">
        <v>330</v>
      </c>
    </row>
    <row r="1005" spans="1:10" x14ac:dyDescent="0.25">
      <c r="C1005" s="5" t="s">
        <v>179</v>
      </c>
    </row>
    <row r="1006" spans="1:10" x14ac:dyDescent="0.25">
      <c r="C1006" s="5" t="s">
        <v>324</v>
      </c>
    </row>
    <row r="1007" spans="1:10" x14ac:dyDescent="0.25">
      <c r="C1007" s="5" t="s">
        <v>331</v>
      </c>
    </row>
    <row r="1008" spans="1:10" x14ac:dyDescent="0.25">
      <c r="A1008" s="5">
        <v>14</v>
      </c>
      <c r="B1008" s="6" t="s">
        <v>333</v>
      </c>
      <c r="C1008" s="5" t="s">
        <v>332</v>
      </c>
      <c r="D1008" s="7">
        <f>ROUND( 5,2 )</f>
        <v>5</v>
      </c>
      <c r="E1008" s="5" t="s">
        <v>17</v>
      </c>
      <c r="F1008" s="6" t="s">
        <v>18</v>
      </c>
      <c r="G1008" s="27">
        <v>0</v>
      </c>
      <c r="H1008" s="7">
        <f>ROUND( D$1008*G1008,0 )</f>
        <v>0</v>
      </c>
    </row>
    <row r="1009" spans="1:10" x14ac:dyDescent="0.25">
      <c r="F1009" s="6" t="s">
        <v>19</v>
      </c>
      <c r="G1009" s="27">
        <v>0</v>
      </c>
      <c r="I1009" s="7">
        <f>ROUND( D$1008*G1009,0 )</f>
        <v>0</v>
      </c>
    </row>
    <row r="1010" spans="1:10" x14ac:dyDescent="0.25">
      <c r="F1010" s="6" t="s">
        <v>20</v>
      </c>
      <c r="G1010" s="27">
        <v>0</v>
      </c>
      <c r="J1010" s="7">
        <f>ROUND( D$1008*G1010,2 )</f>
        <v>0</v>
      </c>
    </row>
    <row r="1013" spans="1:10" x14ac:dyDescent="0.25">
      <c r="C1013" s="5" t="s">
        <v>334</v>
      </c>
    </row>
    <row r="1014" spans="1:10" x14ac:dyDescent="0.25">
      <c r="C1014" s="5" t="s">
        <v>335</v>
      </c>
    </row>
    <row r="1015" spans="1:10" x14ac:dyDescent="0.25">
      <c r="C1015" s="5" t="s">
        <v>336</v>
      </c>
    </row>
    <row r="1016" spans="1:10" x14ac:dyDescent="0.25">
      <c r="C1016" s="5" t="s">
        <v>337</v>
      </c>
    </row>
    <row r="1017" spans="1:10" x14ac:dyDescent="0.25">
      <c r="C1017" s="5" t="s">
        <v>338</v>
      </c>
    </row>
    <row r="1018" spans="1:10" x14ac:dyDescent="0.25">
      <c r="C1018" s="5" t="s">
        <v>339</v>
      </c>
    </row>
    <row r="1019" spans="1:10" x14ac:dyDescent="0.25">
      <c r="C1019" s="5" t="s">
        <v>179</v>
      </c>
    </row>
    <row r="1020" spans="1:10" x14ac:dyDescent="0.25">
      <c r="C1020" s="5" t="s">
        <v>340</v>
      </c>
    </row>
    <row r="1021" spans="1:10" x14ac:dyDescent="0.25">
      <c r="A1021" s="5">
        <v>15</v>
      </c>
      <c r="B1021" s="6" t="s">
        <v>342</v>
      </c>
      <c r="C1021" s="5" t="s">
        <v>341</v>
      </c>
      <c r="D1021" s="7">
        <f>ROUND( 2,2 )</f>
        <v>2</v>
      </c>
      <c r="E1021" s="5" t="s">
        <v>17</v>
      </c>
      <c r="F1021" s="6" t="s">
        <v>18</v>
      </c>
      <c r="G1021" s="27">
        <v>0</v>
      </c>
      <c r="H1021" s="7">
        <f>ROUND( D$1021*G1021,0 )</f>
        <v>0</v>
      </c>
    </row>
    <row r="1022" spans="1:10" x14ac:dyDescent="0.25">
      <c r="F1022" s="6" t="s">
        <v>19</v>
      </c>
      <c r="G1022" s="27">
        <v>0</v>
      </c>
      <c r="I1022" s="7">
        <f>ROUND( D$1021*G1022,0 )</f>
        <v>0</v>
      </c>
    </row>
    <row r="1023" spans="1:10" x14ac:dyDescent="0.25">
      <c r="F1023" s="6" t="s">
        <v>20</v>
      </c>
      <c r="G1023" s="27">
        <v>0</v>
      </c>
      <c r="J1023" s="7">
        <f>ROUND( D$1021*G1023,2 )</f>
        <v>0</v>
      </c>
    </row>
    <row r="1026" spans="1:10" x14ac:dyDescent="0.25">
      <c r="C1026" s="5" t="s">
        <v>334</v>
      </c>
    </row>
    <row r="1027" spans="1:10" x14ac:dyDescent="0.25">
      <c r="C1027" s="5" t="s">
        <v>335</v>
      </c>
    </row>
    <row r="1028" spans="1:10" x14ac:dyDescent="0.25">
      <c r="C1028" s="5" t="s">
        <v>336</v>
      </c>
    </row>
    <row r="1029" spans="1:10" x14ac:dyDescent="0.25">
      <c r="C1029" s="5" t="s">
        <v>337</v>
      </c>
    </row>
    <row r="1030" spans="1:10" x14ac:dyDescent="0.25">
      <c r="C1030" s="5" t="s">
        <v>338</v>
      </c>
    </row>
    <row r="1031" spans="1:10" x14ac:dyDescent="0.25">
      <c r="C1031" s="5" t="s">
        <v>339</v>
      </c>
    </row>
    <row r="1032" spans="1:10" x14ac:dyDescent="0.25">
      <c r="C1032" s="5" t="s">
        <v>179</v>
      </c>
    </row>
    <row r="1033" spans="1:10" x14ac:dyDescent="0.25">
      <c r="C1033" s="5" t="s">
        <v>343</v>
      </c>
    </row>
    <row r="1034" spans="1:10" x14ac:dyDescent="0.25">
      <c r="A1034" s="5">
        <v>16</v>
      </c>
      <c r="B1034" s="6" t="s">
        <v>345</v>
      </c>
      <c r="C1034" s="5" t="s">
        <v>344</v>
      </c>
      <c r="D1034" s="7">
        <f>ROUND( 1,2 )</f>
        <v>1</v>
      </c>
      <c r="E1034" s="5" t="s">
        <v>17</v>
      </c>
      <c r="F1034" s="6" t="s">
        <v>18</v>
      </c>
      <c r="G1034" s="27">
        <v>0</v>
      </c>
      <c r="H1034" s="7">
        <f>ROUND( D$1034*G1034,0 )</f>
        <v>0</v>
      </c>
    </row>
    <row r="1035" spans="1:10" x14ac:dyDescent="0.25">
      <c r="F1035" s="6" t="s">
        <v>19</v>
      </c>
      <c r="G1035" s="27">
        <v>0</v>
      </c>
      <c r="I1035" s="7">
        <f>ROUND( D$1034*G1035,0 )</f>
        <v>0</v>
      </c>
    </row>
    <row r="1036" spans="1:10" x14ac:dyDescent="0.25">
      <c r="F1036" s="6" t="s">
        <v>20</v>
      </c>
      <c r="G1036" s="27">
        <v>0</v>
      </c>
      <c r="J1036" s="7">
        <f>ROUND( D$1034*G1036,2 )</f>
        <v>0</v>
      </c>
    </row>
    <row r="1039" spans="1:10" x14ac:dyDescent="0.25">
      <c r="C1039" s="5" t="s">
        <v>346</v>
      </c>
    </row>
    <row r="1040" spans="1:10" x14ac:dyDescent="0.25">
      <c r="C1040" s="5" t="s">
        <v>347</v>
      </c>
    </row>
    <row r="1041" spans="1:10" x14ac:dyDescent="0.25">
      <c r="C1041" s="5" t="s">
        <v>348</v>
      </c>
    </row>
    <row r="1042" spans="1:10" x14ac:dyDescent="0.25">
      <c r="C1042" s="5" t="s">
        <v>179</v>
      </c>
    </row>
    <row r="1043" spans="1:10" x14ac:dyDescent="0.25">
      <c r="C1043" s="5" t="s">
        <v>349</v>
      </c>
    </row>
    <row r="1044" spans="1:10" x14ac:dyDescent="0.25">
      <c r="A1044" s="5">
        <v>17</v>
      </c>
      <c r="B1044" s="6" t="s">
        <v>351</v>
      </c>
      <c r="C1044" s="5" t="s">
        <v>350</v>
      </c>
      <c r="D1044" s="7">
        <f>ROUND( 2,2 )</f>
        <v>2</v>
      </c>
      <c r="E1044" s="5" t="s">
        <v>17</v>
      </c>
      <c r="F1044" s="6" t="s">
        <v>18</v>
      </c>
      <c r="G1044" s="27">
        <v>0</v>
      </c>
      <c r="H1044" s="7">
        <f>ROUND( D$1044*G1044,0 )</f>
        <v>0</v>
      </c>
    </row>
    <row r="1045" spans="1:10" x14ac:dyDescent="0.25">
      <c r="F1045" s="6" t="s">
        <v>19</v>
      </c>
      <c r="G1045" s="27">
        <v>0</v>
      </c>
      <c r="I1045" s="7">
        <f>ROUND( D$1044*G1045,0 )</f>
        <v>0</v>
      </c>
    </row>
    <row r="1046" spans="1:10" x14ac:dyDescent="0.25">
      <c r="F1046" s="6" t="s">
        <v>20</v>
      </c>
      <c r="G1046" s="27">
        <v>0</v>
      </c>
      <c r="J1046" s="7">
        <f>ROUND( D$1044*G1046,2 )</f>
        <v>0</v>
      </c>
    </row>
    <row r="1049" spans="1:10" x14ac:dyDescent="0.25">
      <c r="C1049" s="5" t="s">
        <v>346</v>
      </c>
    </row>
    <row r="1050" spans="1:10" x14ac:dyDescent="0.25">
      <c r="C1050" s="5" t="s">
        <v>347</v>
      </c>
    </row>
    <row r="1051" spans="1:10" x14ac:dyDescent="0.25">
      <c r="C1051" s="5" t="s">
        <v>348</v>
      </c>
    </row>
    <row r="1052" spans="1:10" x14ac:dyDescent="0.25">
      <c r="C1052" s="5" t="s">
        <v>179</v>
      </c>
    </row>
    <row r="1053" spans="1:10" x14ac:dyDescent="0.25">
      <c r="C1053" s="5" t="s">
        <v>349</v>
      </c>
    </row>
    <row r="1054" spans="1:10" x14ac:dyDescent="0.25">
      <c r="A1054" s="5">
        <v>18</v>
      </c>
      <c r="B1054" s="6" t="s">
        <v>353</v>
      </c>
      <c r="C1054" s="5" t="s">
        <v>352</v>
      </c>
      <c r="D1054" s="7">
        <f>ROUND( 1,2 )</f>
        <v>1</v>
      </c>
      <c r="E1054" s="5" t="s">
        <v>17</v>
      </c>
      <c r="F1054" s="6" t="s">
        <v>18</v>
      </c>
      <c r="G1054" s="27">
        <v>0</v>
      </c>
      <c r="H1054" s="7">
        <f>ROUND( D$1054*G1054,0 )</f>
        <v>0</v>
      </c>
    </row>
    <row r="1055" spans="1:10" x14ac:dyDescent="0.25">
      <c r="F1055" s="6" t="s">
        <v>19</v>
      </c>
      <c r="G1055" s="27">
        <v>0</v>
      </c>
      <c r="I1055" s="7">
        <f>ROUND( D$1054*G1055,0 )</f>
        <v>0</v>
      </c>
    </row>
    <row r="1056" spans="1:10" x14ac:dyDescent="0.25">
      <c r="F1056" s="6" t="s">
        <v>20</v>
      </c>
      <c r="G1056" s="27">
        <v>0</v>
      </c>
      <c r="J1056" s="7">
        <f>ROUND( D$1054*G1056,2 )</f>
        <v>0</v>
      </c>
    </row>
    <row r="1059" spans="1:10" x14ac:dyDescent="0.25">
      <c r="C1059" s="5" t="s">
        <v>354</v>
      </c>
    </row>
    <row r="1060" spans="1:10" x14ac:dyDescent="0.25">
      <c r="C1060" s="5" t="s">
        <v>355</v>
      </c>
    </row>
    <row r="1061" spans="1:10" x14ac:dyDescent="0.25">
      <c r="C1061" s="5" t="s">
        <v>356</v>
      </c>
    </row>
    <row r="1062" spans="1:10" x14ac:dyDescent="0.25">
      <c r="C1062" s="5" t="s">
        <v>357</v>
      </c>
    </row>
    <row r="1063" spans="1:10" x14ac:dyDescent="0.25">
      <c r="C1063" s="5" t="s">
        <v>179</v>
      </c>
    </row>
    <row r="1064" spans="1:10" x14ac:dyDescent="0.25">
      <c r="C1064" s="5" t="s">
        <v>358</v>
      </c>
    </row>
    <row r="1065" spans="1:10" x14ac:dyDescent="0.25">
      <c r="A1065" s="5">
        <v>19</v>
      </c>
      <c r="B1065" s="6" t="s">
        <v>360</v>
      </c>
      <c r="C1065" s="5" t="s">
        <v>359</v>
      </c>
      <c r="D1065" s="7">
        <f>ROUND( 8,2 )</f>
        <v>8</v>
      </c>
      <c r="E1065" s="5" t="s">
        <v>17</v>
      </c>
      <c r="F1065" s="6" t="s">
        <v>18</v>
      </c>
      <c r="G1065" s="27">
        <v>0</v>
      </c>
      <c r="H1065" s="7">
        <f>ROUND( D$1065*G1065,0 )</f>
        <v>0</v>
      </c>
    </row>
    <row r="1066" spans="1:10" x14ac:dyDescent="0.25">
      <c r="F1066" s="6" t="s">
        <v>19</v>
      </c>
      <c r="G1066" s="27">
        <v>0</v>
      </c>
      <c r="I1066" s="7">
        <f>ROUND( D$1065*G1066,0 )</f>
        <v>0</v>
      </c>
    </row>
    <row r="1067" spans="1:10" x14ac:dyDescent="0.25">
      <c r="F1067" s="6" t="s">
        <v>20</v>
      </c>
      <c r="G1067" s="27">
        <v>0</v>
      </c>
      <c r="J1067" s="7">
        <f>ROUND( D$1065*G1067,2 )</f>
        <v>0</v>
      </c>
    </row>
    <row r="1070" spans="1:10" x14ac:dyDescent="0.25">
      <c r="C1070" s="5" t="s">
        <v>361</v>
      </c>
    </row>
    <row r="1071" spans="1:10" x14ac:dyDescent="0.25">
      <c r="C1071" s="5" t="s">
        <v>179</v>
      </c>
    </row>
    <row r="1072" spans="1:10" x14ac:dyDescent="0.25">
      <c r="C1072" s="5" t="s">
        <v>362</v>
      </c>
    </row>
    <row r="1073" spans="1:10" x14ac:dyDescent="0.25">
      <c r="C1073" s="5" t="s">
        <v>363</v>
      </c>
    </row>
    <row r="1074" spans="1:10" x14ac:dyDescent="0.25">
      <c r="A1074" s="5">
        <v>20</v>
      </c>
      <c r="B1074" s="6" t="s">
        <v>365</v>
      </c>
      <c r="C1074" s="5" t="s">
        <v>364</v>
      </c>
      <c r="D1074" s="7">
        <f>ROUND( 19,2 )</f>
        <v>19</v>
      </c>
      <c r="E1074" s="5" t="s">
        <v>17</v>
      </c>
      <c r="F1074" s="6" t="s">
        <v>18</v>
      </c>
      <c r="G1074" s="27">
        <v>0</v>
      </c>
      <c r="H1074" s="7">
        <f>ROUND( D$1074*G1074,0 )</f>
        <v>0</v>
      </c>
    </row>
    <row r="1075" spans="1:10" x14ac:dyDescent="0.25">
      <c r="F1075" s="6" t="s">
        <v>19</v>
      </c>
      <c r="G1075" s="27">
        <v>0</v>
      </c>
      <c r="I1075" s="7">
        <f>ROUND( D$1074*G1075,0 )</f>
        <v>0</v>
      </c>
    </row>
    <row r="1076" spans="1:10" x14ac:dyDescent="0.25">
      <c r="F1076" s="6" t="s">
        <v>20</v>
      </c>
      <c r="G1076" s="27">
        <v>0</v>
      </c>
      <c r="J1076" s="7">
        <f>ROUND( D$1074*G1076,2 )</f>
        <v>0</v>
      </c>
    </row>
    <row r="1079" spans="1:10" x14ac:dyDescent="0.25">
      <c r="C1079" s="5" t="s">
        <v>366</v>
      </c>
    </row>
    <row r="1080" spans="1:10" x14ac:dyDescent="0.25">
      <c r="C1080" s="5" t="s">
        <v>367</v>
      </c>
    </row>
    <row r="1081" spans="1:10" x14ac:dyDescent="0.25">
      <c r="A1081" s="5">
        <v>21</v>
      </c>
      <c r="B1081" s="6" t="s">
        <v>369</v>
      </c>
      <c r="C1081" s="5" t="s">
        <v>368</v>
      </c>
      <c r="D1081" s="7">
        <f>ROUND( 2,2 )</f>
        <v>2</v>
      </c>
      <c r="E1081" s="5" t="s">
        <v>17</v>
      </c>
      <c r="F1081" s="6" t="s">
        <v>18</v>
      </c>
      <c r="G1081" s="27">
        <v>0</v>
      </c>
      <c r="H1081" s="7">
        <f>ROUND( D$1081*G1081,0 )</f>
        <v>0</v>
      </c>
    </row>
    <row r="1082" spans="1:10" x14ac:dyDescent="0.25">
      <c r="F1082" s="6" t="s">
        <v>19</v>
      </c>
      <c r="G1082" s="27">
        <v>0</v>
      </c>
      <c r="I1082" s="7">
        <f>ROUND( D$1081*G1082,0 )</f>
        <v>0</v>
      </c>
    </row>
    <row r="1083" spans="1:10" x14ac:dyDescent="0.25">
      <c r="F1083" s="6" t="s">
        <v>20</v>
      </c>
      <c r="G1083" s="27">
        <v>0</v>
      </c>
      <c r="J1083" s="7">
        <f>ROUND( D$1081*G1083,2 )</f>
        <v>0</v>
      </c>
    </row>
    <row r="1086" spans="1:10" x14ac:dyDescent="0.25">
      <c r="C1086" s="5" t="s">
        <v>370</v>
      </c>
    </row>
    <row r="1087" spans="1:10" x14ac:dyDescent="0.25">
      <c r="C1087" s="5" t="s">
        <v>371</v>
      </c>
    </row>
    <row r="1088" spans="1:10" x14ac:dyDescent="0.25">
      <c r="C1088" s="5" t="s">
        <v>372</v>
      </c>
    </row>
    <row r="1089" spans="1:10" x14ac:dyDescent="0.25">
      <c r="A1089" s="5">
        <v>22</v>
      </c>
      <c r="B1089" s="6" t="s">
        <v>374</v>
      </c>
      <c r="C1089" s="5" t="s">
        <v>373</v>
      </c>
      <c r="D1089" s="7">
        <f>ROUND( 1,2 )</f>
        <v>1</v>
      </c>
      <c r="E1089" s="5" t="s">
        <v>17</v>
      </c>
      <c r="F1089" s="6" t="s">
        <v>18</v>
      </c>
      <c r="G1089" s="27">
        <v>0</v>
      </c>
      <c r="H1089" s="7">
        <f>ROUND( D$1089*G1089,0 )</f>
        <v>0</v>
      </c>
    </row>
    <row r="1090" spans="1:10" x14ac:dyDescent="0.25">
      <c r="F1090" s="6" t="s">
        <v>19</v>
      </c>
      <c r="G1090" s="27">
        <v>0</v>
      </c>
      <c r="I1090" s="7">
        <f>ROUND( D$1089*G1090,0 )</f>
        <v>0</v>
      </c>
    </row>
    <row r="1091" spans="1:10" x14ac:dyDescent="0.25">
      <c r="F1091" s="6" t="s">
        <v>20</v>
      </c>
      <c r="G1091" s="27">
        <v>0</v>
      </c>
      <c r="J1091" s="7">
        <f>ROUND( D$1089*G1091,2 )</f>
        <v>0</v>
      </c>
    </row>
    <row r="1094" spans="1:10" x14ac:dyDescent="0.25">
      <c r="C1094" s="5" t="s">
        <v>169</v>
      </c>
    </row>
    <row r="1095" spans="1:10" x14ac:dyDescent="0.25">
      <c r="C1095" s="5" t="s">
        <v>170</v>
      </c>
    </row>
    <row r="1096" spans="1:10" x14ac:dyDescent="0.25">
      <c r="C1096" s="5" t="s">
        <v>175</v>
      </c>
    </row>
    <row r="1097" spans="1:10" x14ac:dyDescent="0.25">
      <c r="C1097" s="5" t="s">
        <v>375</v>
      </c>
    </row>
    <row r="1098" spans="1:10" x14ac:dyDescent="0.25">
      <c r="A1098" s="5">
        <v>23</v>
      </c>
      <c r="B1098" s="6" t="s">
        <v>376</v>
      </c>
      <c r="C1098" s="5" t="s">
        <v>123</v>
      </c>
      <c r="D1098" s="7">
        <f>ROUND( 2,2 )</f>
        <v>2</v>
      </c>
      <c r="E1098" s="5" t="s">
        <v>17</v>
      </c>
      <c r="F1098" s="6" t="s">
        <v>18</v>
      </c>
      <c r="G1098" s="27">
        <v>0</v>
      </c>
      <c r="H1098" s="7">
        <f>ROUND( D$1098*G1098,0 )</f>
        <v>0</v>
      </c>
    </row>
    <row r="1099" spans="1:10" x14ac:dyDescent="0.25">
      <c r="F1099" s="6" t="s">
        <v>19</v>
      </c>
      <c r="G1099" s="27">
        <v>0</v>
      </c>
      <c r="I1099" s="7">
        <f>ROUND( D$1098*G1099,0 )</f>
        <v>0</v>
      </c>
    </row>
    <row r="1100" spans="1:10" x14ac:dyDescent="0.25">
      <c r="F1100" s="6" t="s">
        <v>20</v>
      </c>
      <c r="G1100" s="27">
        <v>0</v>
      </c>
      <c r="J1100" s="7">
        <f>ROUND( D$1098*G1100,2 )</f>
        <v>0</v>
      </c>
    </row>
    <row r="1103" spans="1:10" x14ac:dyDescent="0.25">
      <c r="C1103" s="5" t="s">
        <v>169</v>
      </c>
    </row>
    <row r="1104" spans="1:10" x14ac:dyDescent="0.25">
      <c r="C1104" s="5" t="s">
        <v>170</v>
      </c>
    </row>
    <row r="1105" spans="1:10" x14ac:dyDescent="0.25">
      <c r="C1105" s="5" t="s">
        <v>175</v>
      </c>
    </row>
    <row r="1106" spans="1:10" x14ac:dyDescent="0.25">
      <c r="C1106" s="5" t="s">
        <v>377</v>
      </c>
    </row>
    <row r="1107" spans="1:10" x14ac:dyDescent="0.25">
      <c r="A1107" s="5">
        <v>24</v>
      </c>
      <c r="B1107" s="6" t="s">
        <v>378</v>
      </c>
      <c r="C1107" s="5" t="s">
        <v>125</v>
      </c>
      <c r="D1107" s="7">
        <f>ROUND( 1,2 )</f>
        <v>1</v>
      </c>
      <c r="E1107" s="5" t="s">
        <v>17</v>
      </c>
      <c r="F1107" s="6" t="s">
        <v>18</v>
      </c>
      <c r="G1107" s="27">
        <v>0</v>
      </c>
      <c r="H1107" s="7">
        <f>ROUND( D$1107*G1107,0 )</f>
        <v>0</v>
      </c>
    </row>
    <row r="1108" spans="1:10" x14ac:dyDescent="0.25">
      <c r="F1108" s="6" t="s">
        <v>19</v>
      </c>
      <c r="G1108" s="27">
        <v>0</v>
      </c>
      <c r="I1108" s="7">
        <f>ROUND( D$1107*G1108,0 )</f>
        <v>0</v>
      </c>
    </row>
    <row r="1109" spans="1:10" x14ac:dyDescent="0.25">
      <c r="F1109" s="6" t="s">
        <v>20</v>
      </c>
      <c r="G1109" s="27">
        <v>0</v>
      </c>
      <c r="J1109" s="7">
        <f>ROUND( D$1107*G1109,2 )</f>
        <v>0</v>
      </c>
    </row>
    <row r="1112" spans="1:10" x14ac:dyDescent="0.25">
      <c r="C1112" s="5" t="s">
        <v>169</v>
      </c>
    </row>
    <row r="1113" spans="1:10" x14ac:dyDescent="0.25">
      <c r="C1113" s="5" t="s">
        <v>170</v>
      </c>
    </row>
    <row r="1114" spans="1:10" x14ac:dyDescent="0.25">
      <c r="C1114" s="5" t="s">
        <v>175</v>
      </c>
    </row>
    <row r="1115" spans="1:10" x14ac:dyDescent="0.25">
      <c r="C1115" s="5" t="s">
        <v>377</v>
      </c>
    </row>
    <row r="1116" spans="1:10" x14ac:dyDescent="0.25">
      <c r="A1116" s="5">
        <v>25</v>
      </c>
      <c r="B1116" s="6" t="s">
        <v>379</v>
      </c>
      <c r="C1116" s="5" t="s">
        <v>127</v>
      </c>
      <c r="D1116" s="7">
        <f>ROUND( 4,2 )</f>
        <v>4</v>
      </c>
      <c r="E1116" s="5" t="s">
        <v>17</v>
      </c>
      <c r="F1116" s="6" t="s">
        <v>18</v>
      </c>
      <c r="G1116" s="27">
        <v>0</v>
      </c>
      <c r="H1116" s="7">
        <f>ROUND( D$1116*G1116,0 )</f>
        <v>0</v>
      </c>
    </row>
    <row r="1117" spans="1:10" x14ac:dyDescent="0.25">
      <c r="F1117" s="6" t="s">
        <v>19</v>
      </c>
      <c r="G1117" s="27">
        <v>0</v>
      </c>
      <c r="I1117" s="7">
        <f>ROUND( D$1116*G1117,0 )</f>
        <v>0</v>
      </c>
    </row>
    <row r="1118" spans="1:10" x14ac:dyDescent="0.25">
      <c r="F1118" s="6" t="s">
        <v>20</v>
      </c>
      <c r="G1118" s="27">
        <v>0</v>
      </c>
      <c r="J1118" s="7">
        <f>ROUND( D$1116*G1118,2 )</f>
        <v>0</v>
      </c>
    </row>
    <row r="1121" spans="1:10" x14ac:dyDescent="0.25">
      <c r="C1121" s="5" t="s">
        <v>169</v>
      </c>
    </row>
    <row r="1122" spans="1:10" x14ac:dyDescent="0.25">
      <c r="C1122" s="5" t="s">
        <v>170</v>
      </c>
    </row>
    <row r="1123" spans="1:10" x14ac:dyDescent="0.25">
      <c r="C1123" s="5" t="s">
        <v>175</v>
      </c>
    </row>
    <row r="1124" spans="1:10" x14ac:dyDescent="0.25">
      <c r="C1124" s="5" t="s">
        <v>377</v>
      </c>
    </row>
    <row r="1125" spans="1:10" x14ac:dyDescent="0.25">
      <c r="A1125" s="5">
        <v>26</v>
      </c>
      <c r="B1125" s="6" t="s">
        <v>381</v>
      </c>
      <c r="C1125" s="5" t="s">
        <v>380</v>
      </c>
      <c r="D1125" s="7">
        <f>ROUND( 12,2 )</f>
        <v>12</v>
      </c>
      <c r="E1125" s="5" t="s">
        <v>17</v>
      </c>
      <c r="F1125" s="6" t="s">
        <v>18</v>
      </c>
      <c r="G1125" s="27">
        <v>0</v>
      </c>
      <c r="H1125" s="7">
        <f>ROUND( D$1125*G1125,0 )</f>
        <v>0</v>
      </c>
    </row>
    <row r="1126" spans="1:10" x14ac:dyDescent="0.25">
      <c r="F1126" s="6" t="s">
        <v>19</v>
      </c>
      <c r="G1126" s="27">
        <v>0</v>
      </c>
      <c r="I1126" s="7">
        <f>ROUND( D$1125*G1126,0 )</f>
        <v>0</v>
      </c>
    </row>
    <row r="1127" spans="1:10" x14ac:dyDescent="0.25">
      <c r="F1127" s="6" t="s">
        <v>20</v>
      </c>
      <c r="G1127" s="27">
        <v>0</v>
      </c>
      <c r="J1127" s="7">
        <f>ROUND( D$1125*G1127,2 )</f>
        <v>0</v>
      </c>
    </row>
    <row r="1130" spans="1:10" x14ac:dyDescent="0.25">
      <c r="C1130" s="5" t="s">
        <v>382</v>
      </c>
    </row>
    <row r="1131" spans="1:10" x14ac:dyDescent="0.25">
      <c r="C1131" s="5" t="s">
        <v>383</v>
      </c>
    </row>
    <row r="1132" spans="1:10" x14ac:dyDescent="0.25">
      <c r="C1132" s="5" t="s">
        <v>384</v>
      </c>
    </row>
    <row r="1133" spans="1:10" x14ac:dyDescent="0.25">
      <c r="C1133" s="5" t="s">
        <v>385</v>
      </c>
    </row>
    <row r="1134" spans="1:10" x14ac:dyDescent="0.25">
      <c r="C1134" s="5" t="s">
        <v>386</v>
      </c>
    </row>
    <row r="1135" spans="1:10" x14ac:dyDescent="0.25">
      <c r="A1135" s="5">
        <v>27</v>
      </c>
      <c r="B1135" s="6" t="s">
        <v>388</v>
      </c>
      <c r="C1135" s="5" t="s">
        <v>387</v>
      </c>
      <c r="D1135" s="7">
        <f>ROUND( 2,2 )</f>
        <v>2</v>
      </c>
      <c r="E1135" s="5" t="s">
        <v>17</v>
      </c>
      <c r="F1135" s="6" t="s">
        <v>18</v>
      </c>
      <c r="G1135" s="27">
        <v>0</v>
      </c>
      <c r="H1135" s="7">
        <f>ROUND( D$1135*G1135,0 )</f>
        <v>0</v>
      </c>
    </row>
    <row r="1136" spans="1:10" x14ac:dyDescent="0.25">
      <c r="F1136" s="6" t="s">
        <v>19</v>
      </c>
      <c r="G1136" s="27">
        <v>0</v>
      </c>
      <c r="I1136" s="7">
        <f>ROUND( D$1135*G1136,0 )</f>
        <v>0</v>
      </c>
    </row>
    <row r="1137" spans="1:10" x14ac:dyDescent="0.25">
      <c r="F1137" s="6" t="s">
        <v>20</v>
      </c>
      <c r="G1137" s="27">
        <v>0</v>
      </c>
      <c r="J1137" s="7">
        <f>ROUND( D$1135*G1137,2 )</f>
        <v>0</v>
      </c>
    </row>
    <row r="1140" spans="1:10" x14ac:dyDescent="0.25">
      <c r="C1140" s="5" t="s">
        <v>389</v>
      </c>
    </row>
    <row r="1141" spans="1:10" x14ac:dyDescent="0.25">
      <c r="A1141" s="5">
        <v>28</v>
      </c>
      <c r="B1141" s="6" t="s">
        <v>391</v>
      </c>
      <c r="C1141" s="5" t="s">
        <v>390</v>
      </c>
      <c r="D1141" s="7">
        <f>ROUND( 2,2 )</f>
        <v>2</v>
      </c>
      <c r="E1141" s="5" t="s">
        <v>17</v>
      </c>
      <c r="F1141" s="6" t="s">
        <v>18</v>
      </c>
      <c r="G1141" s="27">
        <v>0</v>
      </c>
      <c r="H1141" s="7">
        <f>ROUND( D$1141*G1141,0 )</f>
        <v>0</v>
      </c>
    </row>
    <row r="1142" spans="1:10" x14ac:dyDescent="0.25">
      <c r="F1142" s="6" t="s">
        <v>19</v>
      </c>
      <c r="G1142" s="27">
        <v>0</v>
      </c>
      <c r="I1142" s="7">
        <f>ROUND( D$1141*G1142,0 )</f>
        <v>0</v>
      </c>
    </row>
    <row r="1143" spans="1:10" x14ac:dyDescent="0.25">
      <c r="F1143" s="6" t="s">
        <v>20</v>
      </c>
      <c r="G1143" s="27">
        <v>0</v>
      </c>
      <c r="J1143" s="7">
        <f>ROUND( D$1141*G1143,2 )</f>
        <v>0</v>
      </c>
    </row>
    <row r="1146" spans="1:10" x14ac:dyDescent="0.25">
      <c r="C1146" s="5" t="s">
        <v>389</v>
      </c>
    </row>
    <row r="1147" spans="1:10" x14ac:dyDescent="0.25">
      <c r="A1147" s="5">
        <v>29</v>
      </c>
      <c r="B1147" s="6" t="s">
        <v>393</v>
      </c>
      <c r="C1147" s="5" t="s">
        <v>392</v>
      </c>
      <c r="D1147" s="7">
        <f>ROUND( 2,2 )</f>
        <v>2</v>
      </c>
      <c r="E1147" s="5" t="s">
        <v>17</v>
      </c>
      <c r="F1147" s="6" t="s">
        <v>18</v>
      </c>
      <c r="G1147" s="27">
        <v>0</v>
      </c>
      <c r="H1147" s="7">
        <f>ROUND( D$1147*G1147,0 )</f>
        <v>0</v>
      </c>
    </row>
    <row r="1148" spans="1:10" x14ac:dyDescent="0.25">
      <c r="F1148" s="6" t="s">
        <v>19</v>
      </c>
      <c r="G1148" s="27">
        <v>0</v>
      </c>
      <c r="I1148" s="7">
        <f>ROUND( D$1147*G1148,0 )</f>
        <v>0</v>
      </c>
    </row>
    <row r="1149" spans="1:10" x14ac:dyDescent="0.25">
      <c r="F1149" s="6" t="s">
        <v>20</v>
      </c>
      <c r="G1149" s="27">
        <v>0</v>
      </c>
      <c r="J1149" s="7">
        <f>ROUND( D$1147*G1149,2 )</f>
        <v>0</v>
      </c>
    </row>
    <row r="1152" spans="1:10" x14ac:dyDescent="0.25">
      <c r="C1152" s="5" t="s">
        <v>394</v>
      </c>
    </row>
    <row r="1153" spans="1:10" x14ac:dyDescent="0.25">
      <c r="C1153" s="5" t="s">
        <v>395</v>
      </c>
    </row>
    <row r="1154" spans="1:10" x14ac:dyDescent="0.25">
      <c r="C1154" s="5" t="s">
        <v>396</v>
      </c>
    </row>
    <row r="1155" spans="1:10" x14ac:dyDescent="0.25">
      <c r="A1155" s="5">
        <v>30</v>
      </c>
      <c r="B1155" s="6" t="s">
        <v>397</v>
      </c>
      <c r="C1155" s="5" t="s">
        <v>380</v>
      </c>
      <c r="D1155" s="7">
        <f>ROUND( 2,2 )</f>
        <v>2</v>
      </c>
      <c r="E1155" s="5" t="s">
        <v>17</v>
      </c>
      <c r="F1155" s="6" t="s">
        <v>18</v>
      </c>
      <c r="G1155" s="27">
        <v>0</v>
      </c>
      <c r="H1155" s="7">
        <f>ROUND( D$1155*G1155,0 )</f>
        <v>0</v>
      </c>
    </row>
    <row r="1156" spans="1:10" x14ac:dyDescent="0.25">
      <c r="F1156" s="6" t="s">
        <v>19</v>
      </c>
      <c r="G1156" s="27">
        <v>0</v>
      </c>
      <c r="I1156" s="7">
        <f>ROUND( D$1155*G1156,0 )</f>
        <v>0</v>
      </c>
    </row>
    <row r="1157" spans="1:10" x14ac:dyDescent="0.25">
      <c r="F1157" s="6" t="s">
        <v>20</v>
      </c>
      <c r="G1157" s="27">
        <v>0</v>
      </c>
      <c r="J1157" s="7">
        <f>ROUND( D$1155*G1157,2 )</f>
        <v>0</v>
      </c>
    </row>
    <row r="1160" spans="1:10" x14ac:dyDescent="0.25">
      <c r="C1160" s="5" t="s">
        <v>398</v>
      </c>
    </row>
    <row r="1161" spans="1:10" x14ac:dyDescent="0.25">
      <c r="C1161" s="5" t="s">
        <v>399</v>
      </c>
    </row>
    <row r="1162" spans="1:10" x14ac:dyDescent="0.25">
      <c r="C1162" s="5" t="s">
        <v>400</v>
      </c>
    </row>
    <row r="1163" spans="1:10" x14ac:dyDescent="0.25">
      <c r="C1163" s="5" t="s">
        <v>401</v>
      </c>
    </row>
    <row r="1164" spans="1:10" x14ac:dyDescent="0.25">
      <c r="C1164" s="5" t="s">
        <v>402</v>
      </c>
    </row>
    <row r="1165" spans="1:10" x14ac:dyDescent="0.25">
      <c r="C1165" s="5" t="s">
        <v>403</v>
      </c>
    </row>
    <row r="1166" spans="1:10" x14ac:dyDescent="0.25">
      <c r="C1166" s="5" t="s">
        <v>404</v>
      </c>
    </row>
    <row r="1167" spans="1:10" x14ac:dyDescent="0.25">
      <c r="A1167" s="5">
        <v>31</v>
      </c>
      <c r="B1167" s="6" t="s">
        <v>406</v>
      </c>
      <c r="C1167" s="5" t="s">
        <v>405</v>
      </c>
      <c r="D1167" s="7">
        <f>ROUND( 2,2 )</f>
        <v>2</v>
      </c>
      <c r="E1167" s="5" t="s">
        <v>17</v>
      </c>
      <c r="F1167" s="6" t="s">
        <v>18</v>
      </c>
      <c r="G1167" s="27">
        <v>0</v>
      </c>
      <c r="H1167" s="7">
        <f>ROUND( D$1167*G1167,0 )</f>
        <v>0</v>
      </c>
    </row>
    <row r="1168" spans="1:10" x14ac:dyDescent="0.25">
      <c r="F1168" s="6" t="s">
        <v>19</v>
      </c>
      <c r="G1168" s="27">
        <v>0</v>
      </c>
      <c r="I1168" s="7">
        <f>ROUND( D$1167*G1168,0 )</f>
        <v>0</v>
      </c>
    </row>
    <row r="1169" spans="1:10" x14ac:dyDescent="0.25">
      <c r="F1169" s="6" t="s">
        <v>20</v>
      </c>
      <c r="G1169" s="27">
        <v>0</v>
      </c>
      <c r="J1169" s="7">
        <f>ROUND( D$1167*G1169,2 )</f>
        <v>0</v>
      </c>
    </row>
    <row r="1172" spans="1:10" x14ac:dyDescent="0.25">
      <c r="C1172" s="5" t="s">
        <v>407</v>
      </c>
    </row>
    <row r="1173" spans="1:10" x14ac:dyDescent="0.25">
      <c r="C1173" s="5" t="s">
        <v>408</v>
      </c>
    </row>
    <row r="1174" spans="1:10" x14ac:dyDescent="0.25">
      <c r="C1174" s="5" t="s">
        <v>409</v>
      </c>
    </row>
    <row r="1175" spans="1:10" x14ac:dyDescent="0.25">
      <c r="C1175" s="5" t="s">
        <v>179</v>
      </c>
    </row>
    <row r="1176" spans="1:10" x14ac:dyDescent="0.25">
      <c r="C1176" s="5" t="s">
        <v>410</v>
      </c>
    </row>
    <row r="1177" spans="1:10" x14ac:dyDescent="0.25">
      <c r="A1177" s="5">
        <v>32</v>
      </c>
      <c r="B1177" s="6" t="s">
        <v>412</v>
      </c>
      <c r="C1177" s="5" t="s">
        <v>411</v>
      </c>
      <c r="D1177" s="7">
        <f>ROUND( 2,2 )</f>
        <v>2</v>
      </c>
      <c r="E1177" s="5" t="s">
        <v>17</v>
      </c>
      <c r="F1177" s="6" t="s">
        <v>18</v>
      </c>
      <c r="G1177" s="27">
        <v>0</v>
      </c>
      <c r="H1177" s="7">
        <f>ROUND( D$1177*G1177,0 )</f>
        <v>0</v>
      </c>
    </row>
    <row r="1178" spans="1:10" x14ac:dyDescent="0.25">
      <c r="F1178" s="6" t="s">
        <v>19</v>
      </c>
      <c r="G1178" s="27">
        <v>0</v>
      </c>
      <c r="I1178" s="7">
        <f>ROUND( D$1177*G1178,0 )</f>
        <v>0</v>
      </c>
    </row>
    <row r="1179" spans="1:10" x14ac:dyDescent="0.25">
      <c r="F1179" s="6" t="s">
        <v>20</v>
      </c>
      <c r="G1179" s="27">
        <v>0</v>
      </c>
      <c r="J1179" s="7">
        <f>ROUND( D$1177*G1179,2 )</f>
        <v>0</v>
      </c>
    </row>
    <row r="1182" spans="1:10" x14ac:dyDescent="0.25">
      <c r="C1182" s="5" t="s">
        <v>413</v>
      </c>
    </row>
    <row r="1183" spans="1:10" x14ac:dyDescent="0.25">
      <c r="C1183" s="5" t="s">
        <v>414</v>
      </c>
    </row>
    <row r="1184" spans="1:10" x14ac:dyDescent="0.25">
      <c r="C1184" s="5" t="s">
        <v>415</v>
      </c>
    </row>
    <row r="1185" spans="1:10" x14ac:dyDescent="0.25">
      <c r="A1185" s="5">
        <v>33</v>
      </c>
      <c r="B1185" s="6" t="s">
        <v>417</v>
      </c>
      <c r="C1185" s="5" t="s">
        <v>416</v>
      </c>
      <c r="D1185" s="7">
        <f>ROUND( 2,2 )</f>
        <v>2</v>
      </c>
      <c r="E1185" s="5" t="s">
        <v>17</v>
      </c>
      <c r="F1185" s="6" t="s">
        <v>18</v>
      </c>
      <c r="G1185" s="27">
        <v>0</v>
      </c>
      <c r="H1185" s="7">
        <f>ROUND( D$1185*G1185,0 )</f>
        <v>0</v>
      </c>
    </row>
    <row r="1186" spans="1:10" x14ac:dyDescent="0.25">
      <c r="F1186" s="6" t="s">
        <v>19</v>
      </c>
      <c r="G1186" s="27">
        <v>0</v>
      </c>
      <c r="I1186" s="7">
        <f>ROUND( D$1185*G1186,0 )</f>
        <v>0</v>
      </c>
    </row>
    <row r="1187" spans="1:10" x14ac:dyDescent="0.25">
      <c r="F1187" s="6" t="s">
        <v>20</v>
      </c>
      <c r="G1187" s="27">
        <v>0</v>
      </c>
      <c r="J1187" s="7">
        <f>ROUND( D$1185*G1187,2 )</f>
        <v>0</v>
      </c>
    </row>
    <row r="1190" spans="1:10" x14ac:dyDescent="0.25">
      <c r="C1190" s="5" t="s">
        <v>418</v>
      </c>
    </row>
    <row r="1191" spans="1:10" x14ac:dyDescent="0.25">
      <c r="A1191" s="5">
        <v>34</v>
      </c>
      <c r="B1191" s="6" t="s">
        <v>419</v>
      </c>
      <c r="C1191" s="5" t="s">
        <v>418</v>
      </c>
      <c r="D1191" s="7">
        <f>ROUND( 1,2 )</f>
        <v>1</v>
      </c>
      <c r="E1191" s="5" t="s">
        <v>216</v>
      </c>
      <c r="F1191" s="6" t="s">
        <v>18</v>
      </c>
      <c r="G1191" s="27">
        <v>0</v>
      </c>
      <c r="H1191" s="7">
        <f>ROUND( D$1191*G1191,0 )</f>
        <v>0</v>
      </c>
    </row>
    <row r="1192" spans="1:10" x14ac:dyDescent="0.25">
      <c r="F1192" s="6" t="s">
        <v>19</v>
      </c>
      <c r="G1192" s="27">
        <v>0</v>
      </c>
      <c r="I1192" s="7">
        <f>ROUND( D$1191*G1192,0 )</f>
        <v>0</v>
      </c>
    </row>
    <row r="1193" spans="1:10" x14ac:dyDescent="0.25">
      <c r="F1193" s="6" t="s">
        <v>20</v>
      </c>
      <c r="G1193" s="27">
        <v>0</v>
      </c>
      <c r="J1193" s="7">
        <f>ROUND( D$1191*G1193,2 )</f>
        <v>0</v>
      </c>
    </row>
    <row r="1196" spans="1:10" x14ac:dyDescent="0.25">
      <c r="C1196" s="5" t="s">
        <v>420</v>
      </c>
    </row>
    <row r="1197" spans="1:10" x14ac:dyDescent="0.25">
      <c r="C1197" s="5" t="s">
        <v>179</v>
      </c>
    </row>
    <row r="1198" spans="1:10" x14ac:dyDescent="0.25">
      <c r="C1198" s="5" t="s">
        <v>421</v>
      </c>
    </row>
    <row r="1199" spans="1:10" x14ac:dyDescent="0.25">
      <c r="C1199" s="5" t="s">
        <v>422</v>
      </c>
    </row>
    <row r="1200" spans="1:10" x14ac:dyDescent="0.25">
      <c r="A1200" s="5">
        <v>35</v>
      </c>
      <c r="B1200" s="6" t="s">
        <v>424</v>
      </c>
      <c r="C1200" s="5" t="s">
        <v>423</v>
      </c>
      <c r="D1200" s="7">
        <f>ROUND( 2,2 )</f>
        <v>2</v>
      </c>
      <c r="E1200" s="5" t="s">
        <v>17</v>
      </c>
      <c r="F1200" s="6" t="s">
        <v>18</v>
      </c>
      <c r="G1200" s="27">
        <v>0</v>
      </c>
      <c r="H1200" s="7">
        <f>ROUND( D$1200*G1200,0 )</f>
        <v>0</v>
      </c>
    </row>
    <row r="1201" spans="1:10" x14ac:dyDescent="0.25">
      <c r="F1201" s="6" t="s">
        <v>19</v>
      </c>
      <c r="G1201" s="27">
        <v>0</v>
      </c>
      <c r="I1201" s="7">
        <f>ROUND( D$1200*G1201,0 )</f>
        <v>0</v>
      </c>
    </row>
    <row r="1202" spans="1:10" x14ac:dyDescent="0.25">
      <c r="F1202" s="6" t="s">
        <v>20</v>
      </c>
      <c r="G1202" s="27">
        <v>0</v>
      </c>
      <c r="J1202" s="7">
        <f>ROUND( D$1200*G1202,2 )</f>
        <v>0</v>
      </c>
    </row>
    <row r="1205" spans="1:10" x14ac:dyDescent="0.25">
      <c r="C1205" s="5" t="s">
        <v>425</v>
      </c>
    </row>
    <row r="1206" spans="1:10" x14ac:dyDescent="0.25">
      <c r="C1206" s="5" t="s">
        <v>426</v>
      </c>
    </row>
    <row r="1207" spans="1:10" x14ac:dyDescent="0.25">
      <c r="C1207" s="5" t="s">
        <v>409</v>
      </c>
    </row>
    <row r="1208" spans="1:10" x14ac:dyDescent="0.25">
      <c r="C1208" s="5" t="s">
        <v>179</v>
      </c>
    </row>
    <row r="1209" spans="1:10" x14ac:dyDescent="0.25">
      <c r="C1209" s="5" t="s">
        <v>427</v>
      </c>
    </row>
    <row r="1210" spans="1:10" x14ac:dyDescent="0.25">
      <c r="A1210" s="5">
        <v>36</v>
      </c>
      <c r="B1210" s="6" t="s">
        <v>429</v>
      </c>
      <c r="C1210" s="5" t="s">
        <v>428</v>
      </c>
      <c r="D1210" s="7">
        <f>ROUND( 1,2 )</f>
        <v>1</v>
      </c>
      <c r="E1210" s="5" t="s">
        <v>17</v>
      </c>
      <c r="F1210" s="6" t="s">
        <v>18</v>
      </c>
      <c r="G1210" s="27">
        <v>0</v>
      </c>
      <c r="H1210" s="7">
        <f>ROUND( D$1210*G1210,0 )</f>
        <v>0</v>
      </c>
    </row>
    <row r="1211" spans="1:10" x14ac:dyDescent="0.25">
      <c r="F1211" s="6" t="s">
        <v>19</v>
      </c>
      <c r="G1211" s="27">
        <v>0</v>
      </c>
      <c r="I1211" s="7">
        <f>ROUND( D$1210*G1211,0 )</f>
        <v>0</v>
      </c>
    </row>
    <row r="1212" spans="1:10" x14ac:dyDescent="0.25">
      <c r="F1212" s="6" t="s">
        <v>20</v>
      </c>
      <c r="G1212" s="27">
        <v>0</v>
      </c>
      <c r="J1212" s="7">
        <f>ROUND( D$1210*G1212,2 )</f>
        <v>0</v>
      </c>
    </row>
    <row r="1215" spans="1:10" x14ac:dyDescent="0.25">
      <c r="C1215" s="5" t="s">
        <v>430</v>
      </c>
    </row>
    <row r="1216" spans="1:10" x14ac:dyDescent="0.25">
      <c r="C1216" s="5" t="s">
        <v>431</v>
      </c>
    </row>
    <row r="1217" spans="1:10" x14ac:dyDescent="0.25">
      <c r="C1217" s="5" t="s">
        <v>432</v>
      </c>
    </row>
    <row r="1218" spans="1:10" x14ac:dyDescent="0.25">
      <c r="C1218" s="5" t="s">
        <v>433</v>
      </c>
    </row>
    <row r="1219" spans="1:10" x14ac:dyDescent="0.25">
      <c r="C1219" s="5" t="s">
        <v>434</v>
      </c>
    </row>
    <row r="1220" spans="1:10" x14ac:dyDescent="0.25">
      <c r="C1220" s="5" t="s">
        <v>435</v>
      </c>
    </row>
    <row r="1221" spans="1:10" x14ac:dyDescent="0.25">
      <c r="C1221" s="5" t="s">
        <v>436</v>
      </c>
    </row>
    <row r="1222" spans="1:10" x14ac:dyDescent="0.25">
      <c r="C1222" s="5" t="s">
        <v>437</v>
      </c>
    </row>
    <row r="1223" spans="1:10" x14ac:dyDescent="0.25">
      <c r="A1223" s="5">
        <v>37</v>
      </c>
      <c r="B1223" s="6" t="s">
        <v>439</v>
      </c>
      <c r="C1223" s="5" t="s">
        <v>438</v>
      </c>
      <c r="D1223" s="7">
        <f>ROUND( 2,2 )</f>
        <v>2</v>
      </c>
      <c r="E1223" s="5" t="s">
        <v>17</v>
      </c>
      <c r="F1223" s="6" t="s">
        <v>18</v>
      </c>
      <c r="G1223" s="27">
        <v>0</v>
      </c>
      <c r="H1223" s="7">
        <f>ROUND( D$1223*G1223,0 )</f>
        <v>0</v>
      </c>
    </row>
    <row r="1224" spans="1:10" x14ac:dyDescent="0.25">
      <c r="F1224" s="6" t="s">
        <v>19</v>
      </c>
      <c r="G1224" s="27">
        <v>0</v>
      </c>
      <c r="I1224" s="7">
        <f>ROUND( D$1223*G1224,0 )</f>
        <v>0</v>
      </c>
    </row>
    <row r="1225" spans="1:10" x14ac:dyDescent="0.25">
      <c r="F1225" s="6" t="s">
        <v>20</v>
      </c>
      <c r="G1225" s="27">
        <v>0</v>
      </c>
      <c r="J1225" s="7">
        <f>ROUND( D$1223*G1225,2 )</f>
        <v>0</v>
      </c>
    </row>
    <row r="1228" spans="1:10" x14ac:dyDescent="0.25">
      <c r="C1228" s="5" t="s">
        <v>430</v>
      </c>
    </row>
    <row r="1229" spans="1:10" x14ac:dyDescent="0.25">
      <c r="C1229" s="5" t="s">
        <v>431</v>
      </c>
    </row>
    <row r="1230" spans="1:10" x14ac:dyDescent="0.25">
      <c r="C1230" s="5" t="s">
        <v>432</v>
      </c>
    </row>
    <row r="1231" spans="1:10" x14ac:dyDescent="0.25">
      <c r="C1231" s="5" t="s">
        <v>433</v>
      </c>
    </row>
    <row r="1232" spans="1:10" x14ac:dyDescent="0.25">
      <c r="C1232" s="5" t="s">
        <v>434</v>
      </c>
    </row>
    <row r="1233" spans="1:10" x14ac:dyDescent="0.25">
      <c r="C1233" s="5" t="s">
        <v>435</v>
      </c>
    </row>
    <row r="1234" spans="1:10" x14ac:dyDescent="0.25">
      <c r="C1234" s="5" t="s">
        <v>440</v>
      </c>
    </row>
    <row r="1235" spans="1:10" x14ac:dyDescent="0.25">
      <c r="C1235" s="5" t="s">
        <v>437</v>
      </c>
    </row>
    <row r="1236" spans="1:10" x14ac:dyDescent="0.25">
      <c r="A1236" s="5">
        <v>38</v>
      </c>
      <c r="B1236" s="6" t="s">
        <v>442</v>
      </c>
      <c r="C1236" s="5" t="s">
        <v>441</v>
      </c>
      <c r="D1236" s="7">
        <f>ROUND( 2,2 )</f>
        <v>2</v>
      </c>
      <c r="E1236" s="5" t="s">
        <v>17</v>
      </c>
      <c r="F1236" s="6" t="s">
        <v>18</v>
      </c>
      <c r="G1236" s="27">
        <v>0</v>
      </c>
      <c r="H1236" s="7">
        <f>ROUND( D$1236*G1236,0 )</f>
        <v>0</v>
      </c>
    </row>
    <row r="1237" spans="1:10" x14ac:dyDescent="0.25">
      <c r="F1237" s="6" t="s">
        <v>19</v>
      </c>
      <c r="G1237" s="27">
        <v>0</v>
      </c>
      <c r="I1237" s="7">
        <f>ROUND( D$1236*G1237,0 )</f>
        <v>0</v>
      </c>
    </row>
    <row r="1238" spans="1:10" x14ac:dyDescent="0.25">
      <c r="F1238" s="6" t="s">
        <v>20</v>
      </c>
      <c r="G1238" s="27">
        <v>0</v>
      </c>
      <c r="J1238" s="7">
        <f>ROUND( D$1236*G1238,2 )</f>
        <v>0</v>
      </c>
    </row>
    <row r="1241" spans="1:10" x14ac:dyDescent="0.25">
      <c r="C1241" s="5" t="s">
        <v>443</v>
      </c>
    </row>
    <row r="1242" spans="1:10" x14ac:dyDescent="0.25">
      <c r="C1242" s="5" t="s">
        <v>444</v>
      </c>
    </row>
    <row r="1243" spans="1:10" x14ac:dyDescent="0.25">
      <c r="C1243" s="5" t="s">
        <v>445</v>
      </c>
    </row>
    <row r="1244" spans="1:10" x14ac:dyDescent="0.25">
      <c r="C1244" s="5" t="s">
        <v>446</v>
      </c>
    </row>
    <row r="1245" spans="1:10" x14ac:dyDescent="0.25">
      <c r="C1245" s="5" t="s">
        <v>447</v>
      </c>
    </row>
    <row r="1246" spans="1:10" x14ac:dyDescent="0.25">
      <c r="C1246" s="5" t="s">
        <v>448</v>
      </c>
    </row>
    <row r="1247" spans="1:10" x14ac:dyDescent="0.25">
      <c r="C1247" s="5" t="s">
        <v>449</v>
      </c>
    </row>
    <row r="1248" spans="1:10" x14ac:dyDescent="0.25">
      <c r="A1248" s="5">
        <v>39</v>
      </c>
      <c r="B1248" s="6" t="s">
        <v>451</v>
      </c>
      <c r="C1248" s="5" t="s">
        <v>450</v>
      </c>
      <c r="D1248" s="7">
        <f>ROUND( 2,2 )</f>
        <v>2</v>
      </c>
      <c r="E1248" s="5" t="s">
        <v>17</v>
      </c>
      <c r="F1248" s="6" t="s">
        <v>18</v>
      </c>
      <c r="G1248" s="27">
        <v>0</v>
      </c>
      <c r="H1248" s="7">
        <f>ROUND( D$1248*G1248,0 )</f>
        <v>0</v>
      </c>
    </row>
    <row r="1249" spans="1:10" x14ac:dyDescent="0.25">
      <c r="F1249" s="6" t="s">
        <v>19</v>
      </c>
      <c r="G1249" s="27">
        <v>0</v>
      </c>
      <c r="I1249" s="7">
        <f>ROUND( D$1248*G1249,0 )</f>
        <v>0</v>
      </c>
    </row>
    <row r="1250" spans="1:10" x14ac:dyDescent="0.25">
      <c r="F1250" s="6" t="s">
        <v>20</v>
      </c>
      <c r="G1250" s="27">
        <v>0</v>
      </c>
      <c r="J1250" s="7">
        <f>ROUND( D$1248*G1250,2 )</f>
        <v>0</v>
      </c>
    </row>
    <row r="1253" spans="1:10" x14ac:dyDescent="0.25">
      <c r="C1253" s="5" t="s">
        <v>443</v>
      </c>
    </row>
    <row r="1254" spans="1:10" x14ac:dyDescent="0.25">
      <c r="C1254" s="5" t="s">
        <v>444</v>
      </c>
    </row>
    <row r="1255" spans="1:10" x14ac:dyDescent="0.25">
      <c r="C1255" s="5" t="s">
        <v>445</v>
      </c>
    </row>
    <row r="1256" spans="1:10" x14ac:dyDescent="0.25">
      <c r="C1256" s="5" t="s">
        <v>446</v>
      </c>
    </row>
    <row r="1257" spans="1:10" x14ac:dyDescent="0.25">
      <c r="C1257" s="5" t="s">
        <v>447</v>
      </c>
    </row>
    <row r="1258" spans="1:10" x14ac:dyDescent="0.25">
      <c r="C1258" s="5" t="s">
        <v>448</v>
      </c>
    </row>
    <row r="1259" spans="1:10" x14ac:dyDescent="0.25">
      <c r="C1259" s="5" t="s">
        <v>449</v>
      </c>
    </row>
    <row r="1260" spans="1:10" x14ac:dyDescent="0.25">
      <c r="A1260" s="5">
        <v>40</v>
      </c>
      <c r="B1260" s="6" t="s">
        <v>453</v>
      </c>
      <c r="C1260" s="5" t="s">
        <v>452</v>
      </c>
      <c r="D1260" s="7">
        <f>ROUND( 3,2 )</f>
        <v>3</v>
      </c>
      <c r="E1260" s="5" t="s">
        <v>17</v>
      </c>
      <c r="F1260" s="6" t="s">
        <v>18</v>
      </c>
      <c r="G1260" s="27">
        <v>0</v>
      </c>
      <c r="H1260" s="7">
        <f>ROUND( D$1260*G1260,0 )</f>
        <v>0</v>
      </c>
    </row>
    <row r="1261" spans="1:10" x14ac:dyDescent="0.25">
      <c r="F1261" s="6" t="s">
        <v>19</v>
      </c>
      <c r="G1261" s="27">
        <v>0</v>
      </c>
      <c r="I1261" s="7">
        <f>ROUND( D$1260*G1261,0 )</f>
        <v>0</v>
      </c>
    </row>
    <row r="1262" spans="1:10" x14ac:dyDescent="0.25">
      <c r="F1262" s="6" t="s">
        <v>20</v>
      </c>
      <c r="G1262" s="27">
        <v>0</v>
      </c>
      <c r="J1262" s="7">
        <f>ROUND( D$1260*G1262,2 )</f>
        <v>0</v>
      </c>
    </row>
    <row r="1265" spans="1:10" x14ac:dyDescent="0.25">
      <c r="C1265" s="5" t="s">
        <v>443</v>
      </c>
    </row>
    <row r="1266" spans="1:10" x14ac:dyDescent="0.25">
      <c r="C1266" s="5" t="s">
        <v>444</v>
      </c>
    </row>
    <row r="1267" spans="1:10" x14ac:dyDescent="0.25">
      <c r="C1267" s="5" t="s">
        <v>445</v>
      </c>
    </row>
    <row r="1268" spans="1:10" x14ac:dyDescent="0.25">
      <c r="C1268" s="5" t="s">
        <v>446</v>
      </c>
    </row>
    <row r="1269" spans="1:10" x14ac:dyDescent="0.25">
      <c r="C1269" s="5" t="s">
        <v>447</v>
      </c>
    </row>
    <row r="1270" spans="1:10" x14ac:dyDescent="0.25">
      <c r="C1270" s="5" t="s">
        <v>448</v>
      </c>
    </row>
    <row r="1271" spans="1:10" x14ac:dyDescent="0.25">
      <c r="C1271" s="5" t="s">
        <v>449</v>
      </c>
    </row>
    <row r="1272" spans="1:10" x14ac:dyDescent="0.25">
      <c r="A1272" s="5">
        <v>41</v>
      </c>
      <c r="B1272" s="6" t="s">
        <v>455</v>
      </c>
      <c r="C1272" s="5" t="s">
        <v>454</v>
      </c>
      <c r="D1272" s="7">
        <f>ROUND( 2,2 )</f>
        <v>2</v>
      </c>
      <c r="E1272" s="5" t="s">
        <v>17</v>
      </c>
      <c r="F1272" s="6" t="s">
        <v>18</v>
      </c>
      <c r="G1272" s="27">
        <v>0</v>
      </c>
      <c r="H1272" s="7">
        <f>ROUND( D$1272*G1272,0 )</f>
        <v>0</v>
      </c>
    </row>
    <row r="1273" spans="1:10" x14ac:dyDescent="0.25">
      <c r="F1273" s="6" t="s">
        <v>19</v>
      </c>
      <c r="G1273" s="27">
        <v>0</v>
      </c>
      <c r="I1273" s="7">
        <f>ROUND( D$1272*G1273,0 )</f>
        <v>0</v>
      </c>
    </row>
    <row r="1274" spans="1:10" x14ac:dyDescent="0.25">
      <c r="F1274" s="6" t="s">
        <v>20</v>
      </c>
      <c r="G1274" s="27">
        <v>0</v>
      </c>
      <c r="J1274" s="7">
        <f>ROUND( D$1272*G1274,2 )</f>
        <v>0</v>
      </c>
    </row>
    <row r="1277" spans="1:10" x14ac:dyDescent="0.25">
      <c r="C1277" s="5" t="s">
        <v>443</v>
      </c>
    </row>
    <row r="1278" spans="1:10" x14ac:dyDescent="0.25">
      <c r="C1278" s="5" t="s">
        <v>444</v>
      </c>
    </row>
    <row r="1279" spans="1:10" x14ac:dyDescent="0.25">
      <c r="C1279" s="5" t="s">
        <v>445</v>
      </c>
    </row>
    <row r="1280" spans="1:10" x14ac:dyDescent="0.25">
      <c r="C1280" s="5" t="s">
        <v>446</v>
      </c>
    </row>
    <row r="1281" spans="1:10" x14ac:dyDescent="0.25">
      <c r="C1281" s="5" t="s">
        <v>456</v>
      </c>
    </row>
    <row r="1282" spans="1:10" x14ac:dyDescent="0.25">
      <c r="C1282" s="5" t="s">
        <v>448</v>
      </c>
    </row>
    <row r="1283" spans="1:10" x14ac:dyDescent="0.25">
      <c r="C1283" s="5" t="s">
        <v>449</v>
      </c>
    </row>
    <row r="1284" spans="1:10" x14ac:dyDescent="0.25">
      <c r="A1284" s="5">
        <v>42</v>
      </c>
      <c r="B1284" s="6" t="s">
        <v>458</v>
      </c>
      <c r="C1284" s="5" t="s">
        <v>457</v>
      </c>
      <c r="D1284" s="7">
        <f>ROUND( 1,2 )</f>
        <v>1</v>
      </c>
      <c r="E1284" s="5" t="s">
        <v>17</v>
      </c>
      <c r="F1284" s="6" t="s">
        <v>18</v>
      </c>
      <c r="G1284" s="27">
        <v>0</v>
      </c>
      <c r="H1284" s="7">
        <f>ROUND( D$1284*G1284,0 )</f>
        <v>0</v>
      </c>
    </row>
    <row r="1285" spans="1:10" x14ac:dyDescent="0.25">
      <c r="F1285" s="6" t="s">
        <v>19</v>
      </c>
      <c r="G1285" s="27">
        <v>0</v>
      </c>
      <c r="I1285" s="7">
        <f>ROUND( D$1284*G1285,0 )</f>
        <v>0</v>
      </c>
    </row>
    <row r="1286" spans="1:10" x14ac:dyDescent="0.25">
      <c r="F1286" s="6" t="s">
        <v>20</v>
      </c>
      <c r="G1286" s="27">
        <v>0</v>
      </c>
      <c r="J1286" s="7">
        <f>ROUND( D$1284*G1286,2 )</f>
        <v>0</v>
      </c>
    </row>
    <row r="1289" spans="1:10" x14ac:dyDescent="0.25">
      <c r="C1289" s="5" t="s">
        <v>443</v>
      </c>
    </row>
    <row r="1290" spans="1:10" x14ac:dyDescent="0.25">
      <c r="C1290" s="5" t="s">
        <v>444</v>
      </c>
    </row>
    <row r="1291" spans="1:10" x14ac:dyDescent="0.25">
      <c r="C1291" s="5" t="s">
        <v>445</v>
      </c>
    </row>
    <row r="1292" spans="1:10" x14ac:dyDescent="0.25">
      <c r="C1292" s="5" t="s">
        <v>446</v>
      </c>
    </row>
    <row r="1293" spans="1:10" x14ac:dyDescent="0.25">
      <c r="C1293" s="5" t="s">
        <v>456</v>
      </c>
    </row>
    <row r="1294" spans="1:10" x14ac:dyDescent="0.25">
      <c r="C1294" s="5" t="s">
        <v>448</v>
      </c>
    </row>
    <row r="1295" spans="1:10" x14ac:dyDescent="0.25">
      <c r="C1295" s="5" t="s">
        <v>449</v>
      </c>
    </row>
    <row r="1296" spans="1:10" x14ac:dyDescent="0.25">
      <c r="A1296" s="5">
        <v>43</v>
      </c>
      <c r="B1296" s="6" t="s">
        <v>460</v>
      </c>
      <c r="C1296" s="5" t="s">
        <v>459</v>
      </c>
      <c r="D1296" s="7">
        <f>ROUND( 14,2 )</f>
        <v>14</v>
      </c>
      <c r="E1296" s="5" t="s">
        <v>17</v>
      </c>
      <c r="F1296" s="6" t="s">
        <v>18</v>
      </c>
      <c r="G1296" s="27">
        <v>0</v>
      </c>
      <c r="H1296" s="7">
        <f>ROUND( D$1296*G1296,0 )</f>
        <v>0</v>
      </c>
    </row>
    <row r="1297" spans="1:10" x14ac:dyDescent="0.25">
      <c r="F1297" s="6" t="s">
        <v>19</v>
      </c>
      <c r="G1297" s="27">
        <v>0</v>
      </c>
      <c r="I1297" s="7">
        <f>ROUND( D$1296*G1297,0 )</f>
        <v>0</v>
      </c>
    </row>
    <row r="1298" spans="1:10" x14ac:dyDescent="0.25">
      <c r="F1298" s="6" t="s">
        <v>20</v>
      </c>
      <c r="G1298" s="27">
        <v>0</v>
      </c>
      <c r="J1298" s="7">
        <f>ROUND( D$1296*G1298,2 )</f>
        <v>0</v>
      </c>
    </row>
    <row r="1301" spans="1:10" x14ac:dyDescent="0.25">
      <c r="C1301" s="5" t="s">
        <v>443</v>
      </c>
    </row>
    <row r="1302" spans="1:10" x14ac:dyDescent="0.25">
      <c r="C1302" s="5" t="s">
        <v>444</v>
      </c>
    </row>
    <row r="1303" spans="1:10" x14ac:dyDescent="0.25">
      <c r="C1303" s="5" t="s">
        <v>445</v>
      </c>
    </row>
    <row r="1304" spans="1:10" x14ac:dyDescent="0.25">
      <c r="C1304" s="5" t="s">
        <v>446</v>
      </c>
    </row>
    <row r="1305" spans="1:10" x14ac:dyDescent="0.25">
      <c r="C1305" s="5" t="s">
        <v>456</v>
      </c>
    </row>
    <row r="1306" spans="1:10" x14ac:dyDescent="0.25">
      <c r="C1306" s="5" t="s">
        <v>448</v>
      </c>
    </row>
    <row r="1307" spans="1:10" x14ac:dyDescent="0.25">
      <c r="C1307" s="5" t="s">
        <v>449</v>
      </c>
    </row>
    <row r="1308" spans="1:10" x14ac:dyDescent="0.25">
      <c r="A1308" s="5">
        <v>44</v>
      </c>
      <c r="B1308" s="6" t="s">
        <v>462</v>
      </c>
      <c r="C1308" s="5" t="s">
        <v>461</v>
      </c>
      <c r="D1308" s="7">
        <f>ROUND( 19,2 )</f>
        <v>19</v>
      </c>
      <c r="E1308" s="5" t="s">
        <v>17</v>
      </c>
      <c r="F1308" s="6" t="s">
        <v>18</v>
      </c>
      <c r="G1308" s="27">
        <v>0</v>
      </c>
      <c r="H1308" s="7">
        <f>ROUND( D$1308*G1308,0 )</f>
        <v>0</v>
      </c>
    </row>
    <row r="1309" spans="1:10" x14ac:dyDescent="0.25">
      <c r="F1309" s="6" t="s">
        <v>19</v>
      </c>
      <c r="G1309" s="27">
        <v>0</v>
      </c>
      <c r="I1309" s="7">
        <f>ROUND( D$1308*G1309,0 )</f>
        <v>0</v>
      </c>
    </row>
    <row r="1310" spans="1:10" x14ac:dyDescent="0.25">
      <c r="F1310" s="6" t="s">
        <v>20</v>
      </c>
      <c r="G1310" s="27">
        <v>0</v>
      </c>
      <c r="J1310" s="7">
        <f>ROUND( D$1308*G1310,2 )</f>
        <v>0</v>
      </c>
    </row>
    <row r="1313" spans="1:10" x14ac:dyDescent="0.25">
      <c r="C1313" s="5" t="s">
        <v>443</v>
      </c>
    </row>
    <row r="1314" spans="1:10" x14ac:dyDescent="0.25">
      <c r="C1314" s="5" t="s">
        <v>444</v>
      </c>
    </row>
    <row r="1315" spans="1:10" x14ac:dyDescent="0.25">
      <c r="C1315" s="5" t="s">
        <v>445</v>
      </c>
    </row>
    <row r="1316" spans="1:10" x14ac:dyDescent="0.25">
      <c r="C1316" s="5" t="s">
        <v>446</v>
      </c>
    </row>
    <row r="1317" spans="1:10" x14ac:dyDescent="0.25">
      <c r="C1317" s="5" t="s">
        <v>456</v>
      </c>
    </row>
    <row r="1318" spans="1:10" x14ac:dyDescent="0.25">
      <c r="C1318" s="5" t="s">
        <v>448</v>
      </c>
    </row>
    <row r="1319" spans="1:10" x14ac:dyDescent="0.25">
      <c r="C1319" s="5" t="s">
        <v>449</v>
      </c>
    </row>
    <row r="1320" spans="1:10" x14ac:dyDescent="0.25">
      <c r="A1320" s="5">
        <v>45</v>
      </c>
      <c r="B1320" s="6" t="s">
        <v>464</v>
      </c>
      <c r="C1320" s="5" t="s">
        <v>463</v>
      </c>
      <c r="D1320" s="7">
        <f>ROUND( 18,2 )</f>
        <v>18</v>
      </c>
      <c r="E1320" s="5" t="s">
        <v>17</v>
      </c>
      <c r="F1320" s="6" t="s">
        <v>18</v>
      </c>
      <c r="G1320" s="27">
        <v>0</v>
      </c>
      <c r="H1320" s="7">
        <f>ROUND( D$1320*G1320,0 )</f>
        <v>0</v>
      </c>
    </row>
    <row r="1321" spans="1:10" x14ac:dyDescent="0.25">
      <c r="F1321" s="6" t="s">
        <v>19</v>
      </c>
      <c r="G1321" s="27">
        <v>0</v>
      </c>
      <c r="I1321" s="7">
        <f>ROUND( D$1320*G1321,0 )</f>
        <v>0</v>
      </c>
    </row>
    <row r="1322" spans="1:10" x14ac:dyDescent="0.25">
      <c r="F1322" s="6" t="s">
        <v>20</v>
      </c>
      <c r="G1322" s="27">
        <v>0</v>
      </c>
      <c r="J1322" s="7">
        <f>ROUND( D$1320*G1322,2 )</f>
        <v>0</v>
      </c>
    </row>
    <row r="1325" spans="1:10" x14ac:dyDescent="0.25">
      <c r="C1325" s="5" t="s">
        <v>443</v>
      </c>
    </row>
    <row r="1326" spans="1:10" x14ac:dyDescent="0.25">
      <c r="C1326" s="5" t="s">
        <v>444</v>
      </c>
    </row>
    <row r="1327" spans="1:10" x14ac:dyDescent="0.25">
      <c r="C1327" s="5" t="s">
        <v>445</v>
      </c>
    </row>
    <row r="1328" spans="1:10" x14ac:dyDescent="0.25">
      <c r="C1328" s="5" t="s">
        <v>446</v>
      </c>
    </row>
    <row r="1329" spans="1:10" x14ac:dyDescent="0.25">
      <c r="C1329" s="5" t="s">
        <v>456</v>
      </c>
    </row>
    <row r="1330" spans="1:10" x14ac:dyDescent="0.25">
      <c r="C1330" s="5" t="s">
        <v>448</v>
      </c>
    </row>
    <row r="1331" spans="1:10" x14ac:dyDescent="0.25">
      <c r="C1331" s="5" t="s">
        <v>449</v>
      </c>
    </row>
    <row r="1332" spans="1:10" x14ac:dyDescent="0.25">
      <c r="A1332" s="5">
        <v>46</v>
      </c>
      <c r="B1332" s="6" t="s">
        <v>466</v>
      </c>
      <c r="C1332" s="5" t="s">
        <v>465</v>
      </c>
      <c r="D1332" s="7">
        <f>ROUND( 5,2 )</f>
        <v>5</v>
      </c>
      <c r="E1332" s="5" t="s">
        <v>17</v>
      </c>
      <c r="F1332" s="6" t="s">
        <v>18</v>
      </c>
      <c r="G1332" s="27">
        <v>0</v>
      </c>
      <c r="H1332" s="7">
        <f>ROUND( D$1332*G1332,0 )</f>
        <v>0</v>
      </c>
    </row>
    <row r="1333" spans="1:10" x14ac:dyDescent="0.25">
      <c r="F1333" s="6" t="s">
        <v>19</v>
      </c>
      <c r="G1333" s="27">
        <v>0</v>
      </c>
      <c r="I1333" s="7">
        <f>ROUND( D$1332*G1333,0 )</f>
        <v>0</v>
      </c>
    </row>
    <row r="1334" spans="1:10" x14ac:dyDescent="0.25">
      <c r="F1334" s="6" t="s">
        <v>20</v>
      </c>
      <c r="G1334" s="27">
        <v>0</v>
      </c>
      <c r="J1334" s="7">
        <f>ROUND( D$1332*G1334,2 )</f>
        <v>0</v>
      </c>
    </row>
    <row r="1337" spans="1:10" x14ac:dyDescent="0.25">
      <c r="C1337" s="5" t="s">
        <v>443</v>
      </c>
    </row>
    <row r="1338" spans="1:10" x14ac:dyDescent="0.25">
      <c r="C1338" s="5" t="s">
        <v>444</v>
      </c>
    </row>
    <row r="1339" spans="1:10" x14ac:dyDescent="0.25">
      <c r="C1339" s="5" t="s">
        <v>445</v>
      </c>
    </row>
    <row r="1340" spans="1:10" x14ac:dyDescent="0.25">
      <c r="C1340" s="5" t="s">
        <v>446</v>
      </c>
    </row>
    <row r="1341" spans="1:10" x14ac:dyDescent="0.25">
      <c r="C1341" s="5" t="s">
        <v>456</v>
      </c>
    </row>
    <row r="1342" spans="1:10" x14ac:dyDescent="0.25">
      <c r="C1342" s="5" t="s">
        <v>448</v>
      </c>
    </row>
    <row r="1343" spans="1:10" x14ac:dyDescent="0.25">
      <c r="C1343" s="5" t="s">
        <v>449</v>
      </c>
    </row>
    <row r="1344" spans="1:10" x14ac:dyDescent="0.25">
      <c r="A1344" s="5">
        <v>47</v>
      </c>
      <c r="B1344" s="6" t="s">
        <v>468</v>
      </c>
      <c r="C1344" s="5" t="s">
        <v>467</v>
      </c>
      <c r="D1344" s="7">
        <f>ROUND( 7,2 )</f>
        <v>7</v>
      </c>
      <c r="E1344" s="5" t="s">
        <v>17</v>
      </c>
      <c r="F1344" s="6" t="s">
        <v>18</v>
      </c>
      <c r="G1344" s="27">
        <v>0</v>
      </c>
      <c r="H1344" s="7">
        <f>ROUND( D$1344*G1344,0 )</f>
        <v>0</v>
      </c>
    </row>
    <row r="1345" spans="1:10" x14ac:dyDescent="0.25">
      <c r="F1345" s="6" t="s">
        <v>19</v>
      </c>
      <c r="G1345" s="27">
        <v>0</v>
      </c>
      <c r="I1345" s="7">
        <f>ROUND( D$1344*G1345,0 )</f>
        <v>0</v>
      </c>
    </row>
    <row r="1346" spans="1:10" x14ac:dyDescent="0.25">
      <c r="F1346" s="6" t="s">
        <v>20</v>
      </c>
      <c r="G1346" s="27">
        <v>0</v>
      </c>
      <c r="J1346" s="7">
        <f>ROUND( D$1344*G1346,2 )</f>
        <v>0</v>
      </c>
    </row>
    <row r="1349" spans="1:10" x14ac:dyDescent="0.25">
      <c r="C1349" s="5" t="s">
        <v>443</v>
      </c>
    </row>
    <row r="1350" spans="1:10" x14ac:dyDescent="0.25">
      <c r="C1350" s="5" t="s">
        <v>444</v>
      </c>
    </row>
    <row r="1351" spans="1:10" x14ac:dyDescent="0.25">
      <c r="C1351" s="5" t="s">
        <v>445</v>
      </c>
    </row>
    <row r="1352" spans="1:10" x14ac:dyDescent="0.25">
      <c r="C1352" s="5" t="s">
        <v>446</v>
      </c>
    </row>
    <row r="1353" spans="1:10" x14ac:dyDescent="0.25">
      <c r="C1353" s="5" t="s">
        <v>456</v>
      </c>
    </row>
    <row r="1354" spans="1:10" x14ac:dyDescent="0.25">
      <c r="C1354" s="5" t="s">
        <v>448</v>
      </c>
    </row>
    <row r="1355" spans="1:10" x14ac:dyDescent="0.25">
      <c r="C1355" s="5" t="s">
        <v>449</v>
      </c>
    </row>
    <row r="1356" spans="1:10" x14ac:dyDescent="0.25">
      <c r="A1356" s="5">
        <v>48</v>
      </c>
      <c r="B1356" s="6" t="s">
        <v>470</v>
      </c>
      <c r="C1356" s="5" t="s">
        <v>469</v>
      </c>
      <c r="D1356" s="7">
        <f>ROUND( 2,2 )</f>
        <v>2</v>
      </c>
      <c r="E1356" s="5" t="s">
        <v>17</v>
      </c>
      <c r="F1356" s="6" t="s">
        <v>18</v>
      </c>
      <c r="G1356" s="27">
        <v>0</v>
      </c>
      <c r="H1356" s="7">
        <f>ROUND( D$1356*G1356,0 )</f>
        <v>0</v>
      </c>
    </row>
    <row r="1357" spans="1:10" x14ac:dyDescent="0.25">
      <c r="F1357" s="6" t="s">
        <v>19</v>
      </c>
      <c r="G1357" s="27">
        <v>0</v>
      </c>
      <c r="I1357" s="7">
        <f>ROUND( D$1356*G1357,0 )</f>
        <v>0</v>
      </c>
    </row>
    <row r="1358" spans="1:10" x14ac:dyDescent="0.25">
      <c r="F1358" s="6" t="s">
        <v>20</v>
      </c>
      <c r="G1358" s="27">
        <v>0</v>
      </c>
      <c r="J1358" s="7">
        <f>ROUND( D$1356*G1358,2 )</f>
        <v>0</v>
      </c>
    </row>
    <row r="1361" spans="1:10" x14ac:dyDescent="0.25">
      <c r="C1361" s="5" t="s">
        <v>443</v>
      </c>
    </row>
    <row r="1362" spans="1:10" x14ac:dyDescent="0.25">
      <c r="C1362" s="5" t="s">
        <v>444</v>
      </c>
    </row>
    <row r="1363" spans="1:10" x14ac:dyDescent="0.25">
      <c r="C1363" s="5" t="s">
        <v>445</v>
      </c>
    </row>
    <row r="1364" spans="1:10" x14ac:dyDescent="0.25">
      <c r="C1364" s="5" t="s">
        <v>446</v>
      </c>
    </row>
    <row r="1365" spans="1:10" x14ac:dyDescent="0.25">
      <c r="C1365" s="5" t="s">
        <v>456</v>
      </c>
    </row>
    <row r="1366" spans="1:10" x14ac:dyDescent="0.25">
      <c r="C1366" s="5" t="s">
        <v>448</v>
      </c>
    </row>
    <row r="1367" spans="1:10" x14ac:dyDescent="0.25">
      <c r="C1367" s="5" t="s">
        <v>449</v>
      </c>
    </row>
    <row r="1368" spans="1:10" x14ac:dyDescent="0.25">
      <c r="A1368" s="5">
        <v>49</v>
      </c>
      <c r="B1368" s="6" t="s">
        <v>472</v>
      </c>
      <c r="C1368" s="5" t="s">
        <v>471</v>
      </c>
      <c r="D1368" s="7">
        <f>ROUND( 1,2 )</f>
        <v>1</v>
      </c>
      <c r="E1368" s="5" t="s">
        <v>17</v>
      </c>
      <c r="F1368" s="6" t="s">
        <v>18</v>
      </c>
      <c r="G1368" s="27">
        <v>0</v>
      </c>
      <c r="H1368" s="7">
        <f>ROUND( D$1368*G1368,0 )</f>
        <v>0</v>
      </c>
    </row>
    <row r="1369" spans="1:10" x14ac:dyDescent="0.25">
      <c r="F1369" s="6" t="s">
        <v>19</v>
      </c>
      <c r="G1369" s="27">
        <v>0</v>
      </c>
      <c r="I1369" s="7">
        <f>ROUND( D$1368*G1369,0 )</f>
        <v>0</v>
      </c>
    </row>
    <row r="1370" spans="1:10" x14ac:dyDescent="0.25">
      <c r="F1370" s="6" t="s">
        <v>20</v>
      </c>
      <c r="G1370" s="27">
        <v>0</v>
      </c>
      <c r="J1370" s="7">
        <f>ROUND( D$1368*G1370,2 )</f>
        <v>0</v>
      </c>
    </row>
    <row r="1373" spans="1:10" x14ac:dyDescent="0.25">
      <c r="C1373" s="5" t="s">
        <v>443</v>
      </c>
    </row>
    <row r="1374" spans="1:10" x14ac:dyDescent="0.25">
      <c r="C1374" s="5" t="s">
        <v>444</v>
      </c>
    </row>
    <row r="1375" spans="1:10" x14ac:dyDescent="0.25">
      <c r="C1375" s="5" t="s">
        <v>445</v>
      </c>
    </row>
    <row r="1376" spans="1:10" x14ac:dyDescent="0.25">
      <c r="C1376" s="5" t="s">
        <v>446</v>
      </c>
    </row>
    <row r="1377" spans="1:10" x14ac:dyDescent="0.25">
      <c r="C1377" s="5" t="s">
        <v>456</v>
      </c>
    </row>
    <row r="1378" spans="1:10" x14ac:dyDescent="0.25">
      <c r="C1378" s="5" t="s">
        <v>448</v>
      </c>
    </row>
    <row r="1379" spans="1:10" x14ac:dyDescent="0.25">
      <c r="C1379" s="5" t="s">
        <v>449</v>
      </c>
    </row>
    <row r="1380" spans="1:10" x14ac:dyDescent="0.25">
      <c r="A1380" s="5">
        <v>50</v>
      </c>
      <c r="B1380" s="6" t="s">
        <v>474</v>
      </c>
      <c r="C1380" s="5" t="s">
        <v>473</v>
      </c>
      <c r="D1380" s="7">
        <f>ROUND( 2,2 )</f>
        <v>2</v>
      </c>
      <c r="E1380" s="5" t="s">
        <v>17</v>
      </c>
      <c r="F1380" s="6" t="s">
        <v>18</v>
      </c>
      <c r="G1380" s="27">
        <v>0</v>
      </c>
      <c r="H1380" s="7">
        <f>ROUND( D$1380*G1380,0 )</f>
        <v>0</v>
      </c>
    </row>
    <row r="1381" spans="1:10" x14ac:dyDescent="0.25">
      <c r="F1381" s="6" t="s">
        <v>19</v>
      </c>
      <c r="G1381" s="27">
        <v>0</v>
      </c>
      <c r="I1381" s="7">
        <f>ROUND( D$1380*G1381,0 )</f>
        <v>0</v>
      </c>
    </row>
    <row r="1382" spans="1:10" x14ac:dyDescent="0.25">
      <c r="F1382" s="6" t="s">
        <v>20</v>
      </c>
      <c r="G1382" s="27">
        <v>0</v>
      </c>
      <c r="J1382" s="7">
        <f>ROUND( D$1380*G1382,2 )</f>
        <v>0</v>
      </c>
    </row>
    <row r="1385" spans="1:10" x14ac:dyDescent="0.25">
      <c r="C1385" s="5" t="s">
        <v>443</v>
      </c>
    </row>
    <row r="1386" spans="1:10" x14ac:dyDescent="0.25">
      <c r="C1386" s="5" t="s">
        <v>444</v>
      </c>
    </row>
    <row r="1387" spans="1:10" x14ac:dyDescent="0.25">
      <c r="C1387" s="5" t="s">
        <v>445</v>
      </c>
    </row>
    <row r="1388" spans="1:10" x14ac:dyDescent="0.25">
      <c r="C1388" s="5" t="s">
        <v>446</v>
      </c>
    </row>
    <row r="1389" spans="1:10" x14ac:dyDescent="0.25">
      <c r="C1389" s="5" t="s">
        <v>475</v>
      </c>
    </row>
    <row r="1390" spans="1:10" x14ac:dyDescent="0.25">
      <c r="C1390" s="5" t="s">
        <v>476</v>
      </c>
    </row>
    <row r="1391" spans="1:10" x14ac:dyDescent="0.25">
      <c r="A1391" s="5">
        <v>51</v>
      </c>
      <c r="B1391" s="6" t="s">
        <v>478</v>
      </c>
      <c r="C1391" s="5" t="s">
        <v>477</v>
      </c>
      <c r="D1391" s="7">
        <f>ROUND( 1,2 )</f>
        <v>1</v>
      </c>
      <c r="E1391" s="5" t="s">
        <v>17</v>
      </c>
      <c r="F1391" s="6" t="s">
        <v>18</v>
      </c>
      <c r="G1391" s="27">
        <v>0</v>
      </c>
      <c r="H1391" s="7">
        <f>ROUND( D$1391*G1391,0 )</f>
        <v>0</v>
      </c>
    </row>
    <row r="1392" spans="1:10" x14ac:dyDescent="0.25">
      <c r="F1392" s="6" t="s">
        <v>19</v>
      </c>
      <c r="G1392" s="27">
        <v>0</v>
      </c>
      <c r="I1392" s="7">
        <f>ROUND( D$1391*G1392,0 )</f>
        <v>0</v>
      </c>
    </row>
    <row r="1393" spans="1:10" x14ac:dyDescent="0.25">
      <c r="F1393" s="6" t="s">
        <v>20</v>
      </c>
      <c r="G1393" s="27">
        <v>0</v>
      </c>
      <c r="J1393" s="7">
        <f>ROUND( D$1391*G1393,2 )</f>
        <v>0</v>
      </c>
    </row>
    <row r="1396" spans="1:10" x14ac:dyDescent="0.25">
      <c r="C1396" s="5" t="s">
        <v>443</v>
      </c>
    </row>
    <row r="1397" spans="1:10" x14ac:dyDescent="0.25">
      <c r="C1397" s="5" t="s">
        <v>444</v>
      </c>
    </row>
    <row r="1398" spans="1:10" x14ac:dyDescent="0.25">
      <c r="C1398" s="5" t="s">
        <v>445</v>
      </c>
    </row>
    <row r="1399" spans="1:10" x14ac:dyDescent="0.25">
      <c r="C1399" s="5" t="s">
        <v>446</v>
      </c>
    </row>
    <row r="1400" spans="1:10" x14ac:dyDescent="0.25">
      <c r="C1400" s="5" t="s">
        <v>456</v>
      </c>
    </row>
    <row r="1401" spans="1:10" x14ac:dyDescent="0.25">
      <c r="C1401" s="5" t="s">
        <v>448</v>
      </c>
    </row>
    <row r="1402" spans="1:10" x14ac:dyDescent="0.25">
      <c r="C1402" s="5" t="s">
        <v>476</v>
      </c>
    </row>
    <row r="1403" spans="1:10" x14ac:dyDescent="0.25">
      <c r="A1403" s="5">
        <v>52</v>
      </c>
      <c r="B1403" s="6" t="s">
        <v>480</v>
      </c>
      <c r="C1403" s="5" t="s">
        <v>479</v>
      </c>
      <c r="D1403" s="7">
        <f>ROUND( 1,2 )</f>
        <v>1</v>
      </c>
      <c r="E1403" s="5" t="s">
        <v>17</v>
      </c>
      <c r="F1403" s="6" t="s">
        <v>18</v>
      </c>
      <c r="G1403" s="27">
        <v>0</v>
      </c>
      <c r="H1403" s="7">
        <f>ROUND( D$1403*G1403,0 )</f>
        <v>0</v>
      </c>
    </row>
    <row r="1404" spans="1:10" x14ac:dyDescent="0.25">
      <c r="F1404" s="6" t="s">
        <v>19</v>
      </c>
      <c r="G1404" s="27">
        <v>0</v>
      </c>
      <c r="I1404" s="7">
        <f>ROUND( D$1403*G1404,0 )</f>
        <v>0</v>
      </c>
    </row>
    <row r="1405" spans="1:10" x14ac:dyDescent="0.25">
      <c r="F1405" s="6" t="s">
        <v>20</v>
      </c>
      <c r="G1405" s="27">
        <v>0</v>
      </c>
      <c r="J1405" s="7">
        <f>ROUND( D$1403*G1405,2 )</f>
        <v>0</v>
      </c>
    </row>
    <row r="1408" spans="1:10" x14ac:dyDescent="0.25">
      <c r="C1408" s="5" t="s">
        <v>443</v>
      </c>
    </row>
    <row r="1409" spans="1:10" x14ac:dyDescent="0.25">
      <c r="C1409" s="5" t="s">
        <v>444</v>
      </c>
    </row>
    <row r="1410" spans="1:10" x14ac:dyDescent="0.25">
      <c r="C1410" s="5" t="s">
        <v>445</v>
      </c>
    </row>
    <row r="1411" spans="1:10" x14ac:dyDescent="0.25">
      <c r="C1411" s="5" t="s">
        <v>446</v>
      </c>
    </row>
    <row r="1412" spans="1:10" x14ac:dyDescent="0.25">
      <c r="C1412" s="5" t="s">
        <v>456</v>
      </c>
    </row>
    <row r="1413" spans="1:10" x14ac:dyDescent="0.25">
      <c r="C1413" s="5" t="s">
        <v>448</v>
      </c>
    </row>
    <row r="1414" spans="1:10" x14ac:dyDescent="0.25">
      <c r="C1414" s="5" t="s">
        <v>476</v>
      </c>
    </row>
    <row r="1415" spans="1:10" x14ac:dyDescent="0.25">
      <c r="A1415" s="5">
        <v>53</v>
      </c>
      <c r="B1415" s="6" t="s">
        <v>482</v>
      </c>
      <c r="C1415" s="5" t="s">
        <v>481</v>
      </c>
      <c r="D1415" s="7">
        <f>ROUND( 2,2 )</f>
        <v>2</v>
      </c>
      <c r="E1415" s="5" t="s">
        <v>17</v>
      </c>
      <c r="F1415" s="6" t="s">
        <v>18</v>
      </c>
      <c r="G1415" s="27">
        <v>0</v>
      </c>
      <c r="H1415" s="7">
        <f>ROUND( D$1415*G1415,0 )</f>
        <v>0</v>
      </c>
    </row>
    <row r="1416" spans="1:10" x14ac:dyDescent="0.25">
      <c r="F1416" s="6" t="s">
        <v>19</v>
      </c>
      <c r="G1416" s="27">
        <v>0</v>
      </c>
      <c r="I1416" s="7">
        <f>ROUND( D$1415*G1416,0 )</f>
        <v>0</v>
      </c>
    </row>
    <row r="1417" spans="1:10" x14ac:dyDescent="0.25">
      <c r="F1417" s="6" t="s">
        <v>20</v>
      </c>
      <c r="G1417" s="27">
        <v>0</v>
      </c>
      <c r="J1417" s="7">
        <f>ROUND( D$1415*G1417,2 )</f>
        <v>0</v>
      </c>
    </row>
    <row r="1420" spans="1:10" x14ac:dyDescent="0.25">
      <c r="C1420" s="5" t="s">
        <v>443</v>
      </c>
    </row>
    <row r="1421" spans="1:10" x14ac:dyDescent="0.25">
      <c r="C1421" s="5" t="s">
        <v>444</v>
      </c>
    </row>
    <row r="1422" spans="1:10" x14ac:dyDescent="0.25">
      <c r="C1422" s="5" t="s">
        <v>445</v>
      </c>
    </row>
    <row r="1423" spans="1:10" x14ac:dyDescent="0.25">
      <c r="C1423" s="5" t="s">
        <v>446</v>
      </c>
    </row>
    <row r="1424" spans="1:10" x14ac:dyDescent="0.25">
      <c r="C1424" s="5" t="s">
        <v>456</v>
      </c>
    </row>
    <row r="1425" spans="1:10" x14ac:dyDescent="0.25">
      <c r="C1425" s="5" t="s">
        <v>448</v>
      </c>
    </row>
    <row r="1426" spans="1:10" x14ac:dyDescent="0.25">
      <c r="C1426" s="5" t="s">
        <v>476</v>
      </c>
    </row>
    <row r="1427" spans="1:10" x14ac:dyDescent="0.25">
      <c r="A1427" s="5">
        <v>54</v>
      </c>
      <c r="B1427" s="6" t="s">
        <v>484</v>
      </c>
      <c r="C1427" s="5" t="s">
        <v>483</v>
      </c>
      <c r="D1427" s="7">
        <f>ROUND( 1,2 )</f>
        <v>1</v>
      </c>
      <c r="E1427" s="5" t="s">
        <v>17</v>
      </c>
      <c r="F1427" s="6" t="s">
        <v>18</v>
      </c>
      <c r="G1427" s="27">
        <v>0</v>
      </c>
      <c r="H1427" s="7">
        <f>ROUND( D$1427*G1427,0 )</f>
        <v>0</v>
      </c>
    </row>
    <row r="1428" spans="1:10" x14ac:dyDescent="0.25">
      <c r="F1428" s="6" t="s">
        <v>19</v>
      </c>
      <c r="G1428" s="27">
        <v>0</v>
      </c>
      <c r="I1428" s="7">
        <f>ROUND( D$1427*G1428,0 )</f>
        <v>0</v>
      </c>
    </row>
    <row r="1429" spans="1:10" x14ac:dyDescent="0.25">
      <c r="F1429" s="6" t="s">
        <v>20</v>
      </c>
      <c r="G1429" s="27">
        <v>0</v>
      </c>
      <c r="J1429" s="7">
        <f>ROUND( D$1427*G1429,2 )</f>
        <v>0</v>
      </c>
    </row>
    <row r="1432" spans="1:10" x14ac:dyDescent="0.25">
      <c r="C1432" s="5" t="s">
        <v>485</v>
      </c>
    </row>
    <row r="1433" spans="1:10" x14ac:dyDescent="0.25">
      <c r="C1433" s="5" t="s">
        <v>179</v>
      </c>
    </row>
    <row r="1434" spans="1:10" x14ac:dyDescent="0.25">
      <c r="C1434" s="5" t="s">
        <v>486</v>
      </c>
    </row>
    <row r="1435" spans="1:10" x14ac:dyDescent="0.25">
      <c r="C1435" s="5" t="s">
        <v>487</v>
      </c>
    </row>
    <row r="1436" spans="1:10" x14ac:dyDescent="0.25">
      <c r="C1436" s="5" t="s">
        <v>488</v>
      </c>
    </row>
    <row r="1437" spans="1:10" x14ac:dyDescent="0.25">
      <c r="A1437" s="5">
        <v>55</v>
      </c>
      <c r="B1437" s="6" t="s">
        <v>490</v>
      </c>
      <c r="C1437" s="5" t="s">
        <v>489</v>
      </c>
      <c r="D1437" s="7">
        <f>ROUND( 76,2 )</f>
        <v>76</v>
      </c>
      <c r="E1437" s="5" t="s">
        <v>17</v>
      </c>
      <c r="F1437" s="6" t="s">
        <v>18</v>
      </c>
      <c r="G1437" s="27">
        <v>0</v>
      </c>
      <c r="H1437" s="7">
        <f>ROUND( D$1437*G1437,0 )</f>
        <v>0</v>
      </c>
    </row>
    <row r="1438" spans="1:10" x14ac:dyDescent="0.25">
      <c r="F1438" s="6" t="s">
        <v>19</v>
      </c>
      <c r="G1438" s="27">
        <v>0</v>
      </c>
      <c r="I1438" s="7">
        <f>ROUND( D$1437*G1438,2 )</f>
        <v>0</v>
      </c>
    </row>
    <row r="1439" spans="1:10" x14ac:dyDescent="0.25">
      <c r="F1439" s="6" t="s">
        <v>20</v>
      </c>
      <c r="G1439" s="27">
        <v>0</v>
      </c>
      <c r="J1439" s="7">
        <f>ROUND( D$1437*G1439,2 )</f>
        <v>0</v>
      </c>
    </row>
    <row r="1442" spans="1:10" x14ac:dyDescent="0.25">
      <c r="C1442" s="5" t="s">
        <v>485</v>
      </c>
    </row>
    <row r="1443" spans="1:10" x14ac:dyDescent="0.25">
      <c r="C1443" s="5" t="s">
        <v>179</v>
      </c>
    </row>
    <row r="1444" spans="1:10" x14ac:dyDescent="0.25">
      <c r="C1444" s="5" t="s">
        <v>486</v>
      </c>
    </row>
    <row r="1445" spans="1:10" x14ac:dyDescent="0.25">
      <c r="C1445" s="5" t="s">
        <v>487</v>
      </c>
    </row>
    <row r="1446" spans="1:10" x14ac:dyDescent="0.25">
      <c r="C1446" s="5" t="s">
        <v>488</v>
      </c>
    </row>
    <row r="1447" spans="1:10" x14ac:dyDescent="0.25">
      <c r="A1447" s="5">
        <v>56</v>
      </c>
      <c r="B1447" s="6" t="s">
        <v>492</v>
      </c>
      <c r="C1447" s="5" t="s">
        <v>491</v>
      </c>
      <c r="D1447" s="7">
        <f>ROUND( 5,2 )</f>
        <v>5</v>
      </c>
      <c r="E1447" s="5" t="s">
        <v>17</v>
      </c>
      <c r="F1447" s="6" t="s">
        <v>18</v>
      </c>
      <c r="G1447" s="27">
        <v>0</v>
      </c>
      <c r="H1447" s="7">
        <f>ROUND( D$1447*G1447,0 )</f>
        <v>0</v>
      </c>
    </row>
    <row r="1448" spans="1:10" x14ac:dyDescent="0.25">
      <c r="F1448" s="6" t="s">
        <v>19</v>
      </c>
      <c r="G1448" s="27">
        <v>0</v>
      </c>
      <c r="I1448" s="7">
        <f>ROUND( D$1447*G1448,2 )</f>
        <v>0</v>
      </c>
    </row>
    <row r="1449" spans="1:10" x14ac:dyDescent="0.25">
      <c r="F1449" s="6" t="s">
        <v>20</v>
      </c>
      <c r="G1449" s="27">
        <v>0</v>
      </c>
      <c r="J1449" s="7">
        <f>ROUND( D$1447*G1449,2 )</f>
        <v>0</v>
      </c>
    </row>
    <row r="1452" spans="1:10" x14ac:dyDescent="0.25">
      <c r="C1452" s="5" t="s">
        <v>493</v>
      </c>
    </row>
    <row r="1453" spans="1:10" x14ac:dyDescent="0.25">
      <c r="C1453" s="5" t="s">
        <v>494</v>
      </c>
    </row>
    <row r="1454" spans="1:10" x14ac:dyDescent="0.25">
      <c r="C1454" s="5" t="s">
        <v>495</v>
      </c>
    </row>
    <row r="1455" spans="1:10" x14ac:dyDescent="0.25">
      <c r="C1455" s="5" t="s">
        <v>179</v>
      </c>
    </row>
    <row r="1456" spans="1:10" x14ac:dyDescent="0.25">
      <c r="C1456" s="5" t="s">
        <v>496</v>
      </c>
    </row>
    <row r="1457" spans="1:10" x14ac:dyDescent="0.25">
      <c r="A1457" s="5">
        <v>57</v>
      </c>
      <c r="B1457" s="6" t="s">
        <v>498</v>
      </c>
      <c r="C1457" s="5" t="s">
        <v>497</v>
      </c>
      <c r="D1457" s="7">
        <f>ROUND( 80,2 )</f>
        <v>80</v>
      </c>
      <c r="E1457" s="5" t="s">
        <v>17</v>
      </c>
      <c r="F1457" s="6" t="s">
        <v>18</v>
      </c>
      <c r="G1457" s="27">
        <v>0</v>
      </c>
      <c r="H1457" s="7">
        <f>ROUND( D$1457*G1457,0 )</f>
        <v>0</v>
      </c>
    </row>
    <row r="1458" spans="1:10" x14ac:dyDescent="0.25">
      <c r="F1458" s="6" t="s">
        <v>19</v>
      </c>
      <c r="G1458" s="27">
        <v>0</v>
      </c>
      <c r="I1458" s="7">
        <f>ROUND( D$1457*G1458,0 )</f>
        <v>0</v>
      </c>
    </row>
    <row r="1459" spans="1:10" x14ac:dyDescent="0.25">
      <c r="F1459" s="6" t="s">
        <v>20</v>
      </c>
      <c r="G1459" s="27">
        <v>0</v>
      </c>
      <c r="J1459" s="7">
        <f>ROUND( D$1457*G1459,2 )</f>
        <v>0</v>
      </c>
    </row>
    <row r="1462" spans="1:10" x14ac:dyDescent="0.25">
      <c r="C1462" s="5" t="s">
        <v>499</v>
      </c>
    </row>
    <row r="1463" spans="1:10" x14ac:dyDescent="0.25">
      <c r="C1463" s="5" t="s">
        <v>500</v>
      </c>
    </row>
    <row r="1464" spans="1:10" x14ac:dyDescent="0.25">
      <c r="C1464" s="5" t="s">
        <v>501</v>
      </c>
    </row>
    <row r="1465" spans="1:10" x14ac:dyDescent="0.25">
      <c r="A1465" s="5">
        <v>58</v>
      </c>
      <c r="B1465" s="6" t="s">
        <v>503</v>
      </c>
      <c r="C1465" s="5" t="s">
        <v>502</v>
      </c>
      <c r="D1465" s="7">
        <f>ROUND( 80,2 )</f>
        <v>80</v>
      </c>
      <c r="E1465" s="5" t="s">
        <v>17</v>
      </c>
      <c r="F1465" s="6" t="s">
        <v>18</v>
      </c>
      <c r="G1465" s="27">
        <v>0</v>
      </c>
      <c r="H1465" s="7">
        <f>ROUND( D$1465*G1465,0 )</f>
        <v>0</v>
      </c>
    </row>
    <row r="1466" spans="1:10" x14ac:dyDescent="0.25">
      <c r="F1466" s="6" t="s">
        <v>19</v>
      </c>
      <c r="G1466" s="27">
        <v>0</v>
      </c>
      <c r="I1466" s="7">
        <f>ROUND( D$1465*G1466,0 )</f>
        <v>0</v>
      </c>
    </row>
    <row r="1467" spans="1:10" x14ac:dyDescent="0.25">
      <c r="F1467" s="6" t="s">
        <v>20</v>
      </c>
      <c r="G1467" s="27">
        <v>0</v>
      </c>
      <c r="J1467" s="7">
        <f>ROUND( D$1465*G1467,2 )</f>
        <v>0</v>
      </c>
    </row>
    <row r="1470" spans="1:10" x14ac:dyDescent="0.25">
      <c r="C1470" s="5" t="s">
        <v>504</v>
      </c>
    </row>
    <row r="1471" spans="1:10" x14ac:dyDescent="0.25">
      <c r="C1471" s="5" t="s">
        <v>426</v>
      </c>
    </row>
    <row r="1472" spans="1:10" x14ac:dyDescent="0.25">
      <c r="C1472" s="5" t="s">
        <v>179</v>
      </c>
    </row>
    <row r="1473" spans="1:10" x14ac:dyDescent="0.25">
      <c r="C1473" s="5" t="s">
        <v>505</v>
      </c>
    </row>
    <row r="1474" spans="1:10" x14ac:dyDescent="0.25">
      <c r="A1474" s="5">
        <v>59</v>
      </c>
      <c r="B1474" s="6" t="s">
        <v>507</v>
      </c>
      <c r="C1474" s="5" t="s">
        <v>506</v>
      </c>
      <c r="D1474" s="7">
        <f>ROUND( 80,2 )</f>
        <v>80</v>
      </c>
      <c r="E1474" s="5" t="s">
        <v>17</v>
      </c>
      <c r="F1474" s="6" t="s">
        <v>18</v>
      </c>
      <c r="G1474" s="27">
        <v>0</v>
      </c>
      <c r="H1474" s="7">
        <f>ROUND( D$1474*G1474,0 )</f>
        <v>0</v>
      </c>
    </row>
    <row r="1475" spans="1:10" x14ac:dyDescent="0.25">
      <c r="F1475" s="6" t="s">
        <v>19</v>
      </c>
      <c r="G1475" s="27">
        <v>0</v>
      </c>
      <c r="I1475" s="7">
        <f>ROUND( D$1474*G1475,0 )</f>
        <v>0</v>
      </c>
    </row>
    <row r="1476" spans="1:10" x14ac:dyDescent="0.25">
      <c r="F1476" s="6" t="s">
        <v>20</v>
      </c>
      <c r="G1476" s="27">
        <v>0</v>
      </c>
      <c r="J1476" s="7">
        <f>ROUND( D$1474*G1476,2 )</f>
        <v>0</v>
      </c>
    </row>
    <row r="1479" spans="1:10" x14ac:dyDescent="0.25">
      <c r="C1479" s="5" t="s">
        <v>247</v>
      </c>
    </row>
    <row r="1480" spans="1:10" x14ac:dyDescent="0.25">
      <c r="C1480" s="5" t="s">
        <v>508</v>
      </c>
    </row>
    <row r="1481" spans="1:10" x14ac:dyDescent="0.25">
      <c r="C1481" s="5" t="s">
        <v>250</v>
      </c>
    </row>
    <row r="1482" spans="1:10" x14ac:dyDescent="0.25">
      <c r="A1482" s="5">
        <v>60</v>
      </c>
      <c r="B1482" s="6" t="s">
        <v>510</v>
      </c>
      <c r="C1482" s="5" t="s">
        <v>509</v>
      </c>
      <c r="D1482" s="8">
        <f>ROUND( 875,0 )</f>
        <v>875</v>
      </c>
      <c r="E1482" s="5" t="s">
        <v>32</v>
      </c>
      <c r="F1482" s="6" t="s">
        <v>18</v>
      </c>
      <c r="G1482" s="27">
        <v>0</v>
      </c>
      <c r="H1482" s="7">
        <f>ROUND( D$1482*G1482,0 )</f>
        <v>0</v>
      </c>
    </row>
    <row r="1483" spans="1:10" x14ac:dyDescent="0.25">
      <c r="F1483" s="6" t="s">
        <v>19</v>
      </c>
      <c r="G1483" s="27">
        <v>0</v>
      </c>
      <c r="I1483" s="7">
        <f>ROUND( D$1482*G1483,0 )</f>
        <v>0</v>
      </c>
    </row>
    <row r="1484" spans="1:10" x14ac:dyDescent="0.25">
      <c r="F1484" s="6" t="s">
        <v>20</v>
      </c>
      <c r="G1484" s="27">
        <v>0</v>
      </c>
      <c r="J1484" s="7">
        <f>ROUND( D$1482*G1484,2 )</f>
        <v>0</v>
      </c>
    </row>
    <row r="1487" spans="1:10" x14ac:dyDescent="0.25">
      <c r="C1487" s="5" t="s">
        <v>253</v>
      </c>
    </row>
    <row r="1488" spans="1:10" x14ac:dyDescent="0.25">
      <c r="C1488" s="5" t="s">
        <v>508</v>
      </c>
    </row>
    <row r="1489" spans="1:10" x14ac:dyDescent="0.25">
      <c r="C1489" s="5" t="s">
        <v>511</v>
      </c>
    </row>
    <row r="1490" spans="1:10" x14ac:dyDescent="0.25">
      <c r="A1490" s="5">
        <v>61</v>
      </c>
      <c r="B1490" s="6" t="s">
        <v>513</v>
      </c>
      <c r="C1490" s="5" t="s">
        <v>512</v>
      </c>
      <c r="D1490" s="8">
        <f>ROUND( 875,0 )</f>
        <v>875</v>
      </c>
      <c r="E1490" s="5" t="s">
        <v>32</v>
      </c>
      <c r="F1490" s="6" t="s">
        <v>18</v>
      </c>
      <c r="G1490" s="27">
        <v>0</v>
      </c>
      <c r="H1490" s="7">
        <f>ROUND( D$1490*G1490,0 )</f>
        <v>0</v>
      </c>
    </row>
    <row r="1491" spans="1:10" x14ac:dyDescent="0.25">
      <c r="F1491" s="6" t="s">
        <v>19</v>
      </c>
      <c r="G1491" s="27">
        <v>0</v>
      </c>
      <c r="I1491" s="7">
        <f>ROUND( D$1490*G1491,0 )</f>
        <v>0</v>
      </c>
    </row>
    <row r="1492" spans="1:10" x14ac:dyDescent="0.25">
      <c r="F1492" s="6" t="s">
        <v>20</v>
      </c>
      <c r="G1492" s="27">
        <v>0</v>
      </c>
      <c r="J1492" s="7">
        <f>ROUND( D$1490*G1492,2 )</f>
        <v>0</v>
      </c>
    </row>
    <row r="1495" spans="1:10" x14ac:dyDescent="0.25">
      <c r="C1495" s="5" t="s">
        <v>257</v>
      </c>
    </row>
    <row r="1496" spans="1:10" x14ac:dyDescent="0.25">
      <c r="C1496" s="5" t="s">
        <v>258</v>
      </c>
    </row>
    <row r="1497" spans="1:10" x14ac:dyDescent="0.25">
      <c r="C1497" s="5" t="s">
        <v>249</v>
      </c>
    </row>
    <row r="1498" spans="1:10" x14ac:dyDescent="0.25">
      <c r="C1498" s="5" t="s">
        <v>514</v>
      </c>
    </row>
    <row r="1499" spans="1:10" x14ac:dyDescent="0.25">
      <c r="A1499" s="5">
        <v>62</v>
      </c>
      <c r="B1499" s="6" t="s">
        <v>515</v>
      </c>
      <c r="C1499" s="5" t="s">
        <v>509</v>
      </c>
      <c r="D1499" s="8">
        <f>ROUND( 875,0 )</f>
        <v>875</v>
      </c>
      <c r="E1499" s="5" t="s">
        <v>32</v>
      </c>
      <c r="F1499" s="6" t="s">
        <v>18</v>
      </c>
      <c r="G1499" s="27">
        <v>0</v>
      </c>
      <c r="H1499" s="7">
        <f>ROUND( D$1499*G1499,0 )</f>
        <v>0</v>
      </c>
    </row>
    <row r="1500" spans="1:10" x14ac:dyDescent="0.25">
      <c r="F1500" s="6" t="s">
        <v>19</v>
      </c>
      <c r="G1500" s="27">
        <v>0</v>
      </c>
      <c r="I1500" s="7">
        <f>ROUND( D$1499*G1500,0 )</f>
        <v>0</v>
      </c>
    </row>
    <row r="1501" spans="1:10" x14ac:dyDescent="0.25">
      <c r="F1501" s="6" t="s">
        <v>20</v>
      </c>
      <c r="G1501" s="27">
        <v>0</v>
      </c>
      <c r="J1501" s="7">
        <f>ROUND( D$1499*G1501,2 )</f>
        <v>0</v>
      </c>
    </row>
    <row r="1504" spans="1:10" x14ac:dyDescent="0.25">
      <c r="C1504" s="5" t="s">
        <v>516</v>
      </c>
    </row>
    <row r="1505" spans="1:10" x14ac:dyDescent="0.25">
      <c r="C1505" s="5" t="s">
        <v>517</v>
      </c>
    </row>
    <row r="1506" spans="1:10" x14ac:dyDescent="0.25">
      <c r="C1506" s="5" t="s">
        <v>518</v>
      </c>
    </row>
    <row r="1507" spans="1:10" x14ac:dyDescent="0.25">
      <c r="C1507" s="5" t="s">
        <v>519</v>
      </c>
    </row>
    <row r="1508" spans="1:10" x14ac:dyDescent="0.25">
      <c r="C1508" s="5" t="s">
        <v>520</v>
      </c>
    </row>
    <row r="1509" spans="1:10" x14ac:dyDescent="0.25">
      <c r="A1509" s="5">
        <v>63</v>
      </c>
      <c r="B1509" s="6" t="s">
        <v>522</v>
      </c>
      <c r="C1509" s="5" t="s">
        <v>521</v>
      </c>
      <c r="D1509" s="7">
        <f>ROUND( 20,2 )</f>
        <v>20</v>
      </c>
      <c r="E1509" s="5" t="s">
        <v>32</v>
      </c>
      <c r="F1509" s="6" t="s">
        <v>18</v>
      </c>
      <c r="G1509" s="27">
        <v>0</v>
      </c>
      <c r="H1509" s="7">
        <f>ROUND( D$1509*G1509,0 )</f>
        <v>0</v>
      </c>
    </row>
    <row r="1510" spans="1:10" x14ac:dyDescent="0.25">
      <c r="F1510" s="6" t="s">
        <v>19</v>
      </c>
      <c r="G1510" s="27">
        <v>0</v>
      </c>
      <c r="I1510" s="7">
        <f>ROUND( D$1509*G1510,0 )</f>
        <v>0</v>
      </c>
    </row>
    <row r="1511" spans="1:10" x14ac:dyDescent="0.25">
      <c r="F1511" s="6" t="s">
        <v>20</v>
      </c>
      <c r="G1511" s="27">
        <v>0</v>
      </c>
      <c r="J1511" s="7">
        <f>ROUND( D$1509*G1511,2 )</f>
        <v>0</v>
      </c>
    </row>
    <row r="1514" spans="1:10" x14ac:dyDescent="0.25">
      <c r="C1514" s="5" t="s">
        <v>516</v>
      </c>
    </row>
    <row r="1515" spans="1:10" x14ac:dyDescent="0.25">
      <c r="C1515" s="5" t="s">
        <v>517</v>
      </c>
    </row>
    <row r="1516" spans="1:10" x14ac:dyDescent="0.25">
      <c r="C1516" s="5" t="s">
        <v>518</v>
      </c>
    </row>
    <row r="1517" spans="1:10" x14ac:dyDescent="0.25">
      <c r="C1517" s="5" t="s">
        <v>523</v>
      </c>
    </row>
    <row r="1518" spans="1:10" x14ac:dyDescent="0.25">
      <c r="A1518" s="5">
        <v>64</v>
      </c>
      <c r="B1518" s="6" t="s">
        <v>525</v>
      </c>
      <c r="C1518" s="5" t="s">
        <v>524</v>
      </c>
      <c r="D1518" s="7">
        <f>ROUND( 12,2 )</f>
        <v>12</v>
      </c>
      <c r="E1518" s="5" t="s">
        <v>32</v>
      </c>
      <c r="F1518" s="6" t="s">
        <v>18</v>
      </c>
      <c r="G1518" s="27">
        <v>0</v>
      </c>
      <c r="H1518" s="7">
        <f>ROUND( D$1518*G1518,0 )</f>
        <v>0</v>
      </c>
    </row>
    <row r="1519" spans="1:10" x14ac:dyDescent="0.25">
      <c r="F1519" s="6" t="s">
        <v>19</v>
      </c>
      <c r="G1519" s="27">
        <v>0</v>
      </c>
      <c r="I1519" s="7">
        <f>ROUND( D$1518*G1519,0 )</f>
        <v>0</v>
      </c>
    </row>
    <row r="1520" spans="1:10" x14ac:dyDescent="0.25">
      <c r="F1520" s="6" t="s">
        <v>20</v>
      </c>
      <c r="G1520" s="27">
        <v>0</v>
      </c>
      <c r="J1520" s="7">
        <f>ROUND( D$1518*G1520,2 )</f>
        <v>0</v>
      </c>
    </row>
    <row r="1523" spans="1:10" x14ac:dyDescent="0.25">
      <c r="C1523" s="5" t="s">
        <v>260</v>
      </c>
    </row>
    <row r="1524" spans="1:10" x14ac:dyDescent="0.25">
      <c r="C1524" s="5" t="s">
        <v>261</v>
      </c>
    </row>
    <row r="1525" spans="1:10" x14ac:dyDescent="0.25">
      <c r="A1525" s="5">
        <v>65</v>
      </c>
      <c r="B1525" s="6" t="s">
        <v>263</v>
      </c>
      <c r="C1525" s="5" t="s">
        <v>262</v>
      </c>
      <c r="D1525" s="7">
        <f>ROUND( 14,2 )</f>
        <v>14</v>
      </c>
      <c r="E1525" s="5" t="s">
        <v>17</v>
      </c>
      <c r="F1525" s="6" t="s">
        <v>18</v>
      </c>
      <c r="G1525" s="27">
        <v>0</v>
      </c>
      <c r="H1525" s="7">
        <f>ROUND( D$1525*G1525,0 )</f>
        <v>0</v>
      </c>
    </row>
    <row r="1526" spans="1:10" x14ac:dyDescent="0.25">
      <c r="F1526" s="6" t="s">
        <v>19</v>
      </c>
      <c r="G1526" s="27">
        <v>0</v>
      </c>
      <c r="I1526" s="7">
        <f>ROUND( D$1525*G1526,0 )</f>
        <v>0</v>
      </c>
    </row>
    <row r="1527" spans="1:10" x14ac:dyDescent="0.25">
      <c r="F1527" s="6" t="s">
        <v>20</v>
      </c>
      <c r="G1527" s="27">
        <v>0</v>
      </c>
      <c r="J1527" s="7">
        <f>ROUND( D$1525*G1527,2 )</f>
        <v>0</v>
      </c>
    </row>
    <row r="1530" spans="1:10" x14ac:dyDescent="0.25">
      <c r="C1530" s="5" t="s">
        <v>526</v>
      </c>
    </row>
    <row r="1531" spans="1:10" x14ac:dyDescent="0.25">
      <c r="C1531" s="5" t="s">
        <v>527</v>
      </c>
    </row>
    <row r="1532" spans="1:10" x14ac:dyDescent="0.25">
      <c r="A1532" s="5">
        <v>66</v>
      </c>
      <c r="B1532" s="6" t="s">
        <v>528</v>
      </c>
      <c r="C1532" s="5"/>
      <c r="D1532" s="7">
        <f>ROUND( 8,2 )</f>
        <v>8</v>
      </c>
      <c r="E1532" s="5" t="s">
        <v>270</v>
      </c>
      <c r="F1532" s="6" t="s">
        <v>18</v>
      </c>
      <c r="G1532" s="27">
        <v>0</v>
      </c>
      <c r="H1532" s="7">
        <f>ROUND( D$1532*G1532,2 )</f>
        <v>0</v>
      </c>
    </row>
    <row r="1533" spans="1:10" x14ac:dyDescent="0.25">
      <c r="F1533" s="6" t="s">
        <v>19</v>
      </c>
      <c r="G1533" s="27">
        <v>0</v>
      </c>
      <c r="I1533" s="7">
        <f>ROUND( D$1532*G1533,0 )</f>
        <v>0</v>
      </c>
    </row>
    <row r="1534" spans="1:10" x14ac:dyDescent="0.25">
      <c r="F1534" s="6" t="s">
        <v>20</v>
      </c>
      <c r="G1534" s="27">
        <v>0</v>
      </c>
      <c r="J1534" s="7">
        <f>ROUND( D$1532*G1534,2 )</f>
        <v>0</v>
      </c>
    </row>
    <row r="1537" spans="1:10" x14ac:dyDescent="0.25">
      <c r="C1537" s="5" t="s">
        <v>526</v>
      </c>
    </row>
    <row r="1538" spans="1:10" x14ac:dyDescent="0.25">
      <c r="C1538" s="5" t="s">
        <v>529</v>
      </c>
    </row>
    <row r="1539" spans="1:10" x14ac:dyDescent="0.25">
      <c r="A1539" s="5">
        <v>67</v>
      </c>
      <c r="B1539" s="6" t="s">
        <v>530</v>
      </c>
      <c r="C1539" s="5"/>
      <c r="D1539" s="7">
        <f>ROUND( 8,2 )</f>
        <v>8</v>
      </c>
      <c r="E1539" s="5" t="s">
        <v>270</v>
      </c>
      <c r="F1539" s="6" t="s">
        <v>18</v>
      </c>
      <c r="G1539" s="27">
        <v>0</v>
      </c>
      <c r="H1539" s="7">
        <f>ROUND( D$1539*G1539,2 )</f>
        <v>0</v>
      </c>
    </row>
    <row r="1540" spans="1:10" x14ac:dyDescent="0.25">
      <c r="F1540" s="6" t="s">
        <v>19</v>
      </c>
      <c r="G1540" s="27">
        <v>0</v>
      </c>
      <c r="I1540" s="7">
        <f>ROUND( D$1539*G1540,0 )</f>
        <v>0</v>
      </c>
    </row>
    <row r="1541" spans="1:10" x14ac:dyDescent="0.25">
      <c r="F1541" s="6" t="s">
        <v>20</v>
      </c>
      <c r="G1541" s="27">
        <v>0</v>
      </c>
      <c r="J1541" s="7">
        <f>ROUND( D$1539*G1541,2 )</f>
        <v>0</v>
      </c>
    </row>
    <row r="1544" spans="1:10" x14ac:dyDescent="0.25">
      <c r="C1544" s="5" t="s">
        <v>526</v>
      </c>
    </row>
    <row r="1545" spans="1:10" x14ac:dyDescent="0.25">
      <c r="C1545" s="5" t="s">
        <v>531</v>
      </c>
    </row>
    <row r="1546" spans="1:10" x14ac:dyDescent="0.25">
      <c r="A1546" s="5">
        <v>68</v>
      </c>
      <c r="B1546" s="6" t="s">
        <v>533</v>
      </c>
      <c r="C1546" s="5" t="s">
        <v>532</v>
      </c>
      <c r="D1546" s="7">
        <f>ROUND( 1,2 )</f>
        <v>1</v>
      </c>
      <c r="E1546" s="5" t="s">
        <v>17</v>
      </c>
      <c r="F1546" s="6" t="s">
        <v>18</v>
      </c>
      <c r="G1546" s="27">
        <v>0</v>
      </c>
      <c r="H1546" s="7">
        <f>ROUND( D$1546*G1546,2 )</f>
        <v>0</v>
      </c>
    </row>
    <row r="1547" spans="1:10" x14ac:dyDescent="0.25">
      <c r="F1547" s="6" t="s">
        <v>19</v>
      </c>
      <c r="G1547" s="27">
        <v>0</v>
      </c>
      <c r="I1547" s="7">
        <f>ROUND( D$1546*G1547,0 )</f>
        <v>0</v>
      </c>
    </row>
    <row r="1548" spans="1:10" x14ac:dyDescent="0.25">
      <c r="F1548" s="6" t="s">
        <v>20</v>
      </c>
      <c r="G1548" s="27">
        <v>0</v>
      </c>
      <c r="J1548" s="7">
        <f>ROUND( D$1546*G1548,2 )</f>
        <v>0</v>
      </c>
    </row>
    <row r="1551" spans="1:10" x14ac:dyDescent="0.25">
      <c r="C1551" s="5" t="s">
        <v>526</v>
      </c>
    </row>
    <row r="1552" spans="1:10" x14ac:dyDescent="0.25">
      <c r="C1552" s="5" t="s">
        <v>534</v>
      </c>
    </row>
    <row r="1553" spans="1:10" x14ac:dyDescent="0.25">
      <c r="A1553" s="5">
        <v>69</v>
      </c>
      <c r="B1553" s="6" t="s">
        <v>535</v>
      </c>
      <c r="C1553" s="5" t="s">
        <v>532</v>
      </c>
      <c r="D1553" s="7">
        <f>ROUND( 1,2 )</f>
        <v>1</v>
      </c>
      <c r="E1553" s="5" t="s">
        <v>17</v>
      </c>
      <c r="F1553" s="6" t="s">
        <v>18</v>
      </c>
      <c r="G1553" s="27">
        <v>0</v>
      </c>
      <c r="H1553" s="7">
        <f>ROUND( D$1553*G1553,2 )</f>
        <v>0</v>
      </c>
    </row>
    <row r="1554" spans="1:10" x14ac:dyDescent="0.25">
      <c r="F1554" s="6" t="s">
        <v>19</v>
      </c>
      <c r="G1554" s="27">
        <v>0</v>
      </c>
      <c r="I1554" s="7">
        <f>ROUND( D$1553*G1554,0 )</f>
        <v>0</v>
      </c>
    </row>
    <row r="1555" spans="1:10" x14ac:dyDescent="0.25">
      <c r="F1555" s="6" t="s">
        <v>20</v>
      </c>
      <c r="G1555" s="27">
        <v>0</v>
      </c>
      <c r="J1555" s="7">
        <f>ROUND( D$1553*G1555,2 )</f>
        <v>0</v>
      </c>
    </row>
    <row r="1558" spans="1:10" x14ac:dyDescent="0.25">
      <c r="C1558" s="5" t="s">
        <v>536</v>
      </c>
    </row>
    <row r="1559" spans="1:10" x14ac:dyDescent="0.25">
      <c r="C1559" s="5" t="s">
        <v>276</v>
      </c>
    </row>
    <row r="1560" spans="1:10" x14ac:dyDescent="0.25">
      <c r="C1560" s="5" t="s">
        <v>537</v>
      </c>
    </row>
    <row r="1561" spans="1:10" x14ac:dyDescent="0.25">
      <c r="A1561" s="5">
        <v>70</v>
      </c>
      <c r="B1561" s="6" t="s">
        <v>538</v>
      </c>
      <c r="C1561" s="5"/>
      <c r="D1561" s="7">
        <f>ROUND( 4,2 )</f>
        <v>4</v>
      </c>
      <c r="E1561" s="5" t="s">
        <v>270</v>
      </c>
      <c r="F1561" s="6" t="s">
        <v>18</v>
      </c>
      <c r="G1561" s="27">
        <v>0</v>
      </c>
      <c r="H1561" s="7">
        <f>ROUND( D$1561*G1561,2 )</f>
        <v>0</v>
      </c>
    </row>
    <row r="1562" spans="1:10" x14ac:dyDescent="0.25">
      <c r="F1562" s="6" t="s">
        <v>19</v>
      </c>
      <c r="G1562" s="27">
        <v>0</v>
      </c>
      <c r="I1562" s="7">
        <f>ROUND( D$1561*G1562,0 )</f>
        <v>0</v>
      </c>
    </row>
    <row r="1563" spans="1:10" x14ac:dyDescent="0.25">
      <c r="F1563" s="6" t="s">
        <v>20</v>
      </c>
      <c r="G1563" s="27">
        <v>0</v>
      </c>
      <c r="J1563" s="7">
        <f>ROUND( D$1561*G1563,2 )</f>
        <v>0</v>
      </c>
    </row>
    <row r="1566" spans="1:10" x14ac:dyDescent="0.25">
      <c r="C1566" s="5" t="s">
        <v>536</v>
      </c>
    </row>
    <row r="1567" spans="1:10" x14ac:dyDescent="0.25">
      <c r="C1567" s="5" t="s">
        <v>276</v>
      </c>
    </row>
    <row r="1568" spans="1:10" x14ac:dyDescent="0.25">
      <c r="C1568" s="5" t="s">
        <v>279</v>
      </c>
    </row>
    <row r="1569" spans="1:10" x14ac:dyDescent="0.25">
      <c r="A1569" s="5">
        <v>71</v>
      </c>
      <c r="B1569" s="6" t="s">
        <v>539</v>
      </c>
      <c r="C1569" s="5"/>
      <c r="D1569" s="7">
        <f>ROUND( 4,2 )</f>
        <v>4</v>
      </c>
      <c r="E1569" s="5" t="s">
        <v>270</v>
      </c>
      <c r="F1569" s="6" t="s">
        <v>18</v>
      </c>
      <c r="G1569" s="27">
        <v>0</v>
      </c>
      <c r="H1569" s="7">
        <f>ROUND( D$1569*G1569,2 )</f>
        <v>0</v>
      </c>
    </row>
    <row r="1570" spans="1:10" x14ac:dyDescent="0.25">
      <c r="F1570" s="6" t="s">
        <v>19</v>
      </c>
      <c r="G1570" s="27">
        <v>0</v>
      </c>
      <c r="I1570" s="7">
        <f>ROUND( D$1569*G1570,0 )</f>
        <v>0</v>
      </c>
    </row>
    <row r="1571" spans="1:10" x14ac:dyDescent="0.25">
      <c r="F1571" s="6" t="s">
        <v>20</v>
      </c>
      <c r="G1571" s="27">
        <v>0</v>
      </c>
      <c r="J1571" s="7">
        <f>ROUND( D$1569*G1571,2 )</f>
        <v>0</v>
      </c>
    </row>
    <row r="1574" spans="1:10" x14ac:dyDescent="0.25">
      <c r="C1574" s="5" t="s">
        <v>536</v>
      </c>
    </row>
    <row r="1575" spans="1:10" x14ac:dyDescent="0.25">
      <c r="C1575" s="5" t="s">
        <v>276</v>
      </c>
    </row>
    <row r="1576" spans="1:10" x14ac:dyDescent="0.25">
      <c r="C1576" s="5" t="s">
        <v>281</v>
      </c>
    </row>
    <row r="1577" spans="1:10" x14ac:dyDescent="0.25">
      <c r="A1577" s="5">
        <v>72</v>
      </c>
      <c r="B1577" s="6" t="s">
        <v>540</v>
      </c>
      <c r="C1577" s="5"/>
      <c r="D1577" s="7">
        <f>ROUND( 4,2 )</f>
        <v>4</v>
      </c>
      <c r="E1577" s="5" t="s">
        <v>270</v>
      </c>
      <c r="F1577" s="6" t="s">
        <v>18</v>
      </c>
      <c r="G1577" s="27">
        <v>0</v>
      </c>
      <c r="H1577" s="7">
        <f>ROUND( D$1577*G1577,2 )</f>
        <v>0</v>
      </c>
    </row>
    <row r="1578" spans="1:10" x14ac:dyDescent="0.25">
      <c r="F1578" s="6" t="s">
        <v>19</v>
      </c>
      <c r="G1578" s="27">
        <v>0</v>
      </c>
      <c r="I1578" s="7">
        <f>ROUND( D$1577*G1578,0 )</f>
        <v>0</v>
      </c>
    </row>
    <row r="1579" spans="1:10" x14ac:dyDescent="0.25">
      <c r="F1579" s="6" t="s">
        <v>20</v>
      </c>
      <c r="G1579" s="27">
        <v>0</v>
      </c>
      <c r="J1579" s="7">
        <f>ROUND( D$1577*G1579,2 )</f>
        <v>0</v>
      </c>
    </row>
    <row r="1582" spans="1:10" x14ac:dyDescent="0.25">
      <c r="C1582" s="5" t="s">
        <v>536</v>
      </c>
    </row>
    <row r="1583" spans="1:10" x14ac:dyDescent="0.25">
      <c r="C1583" s="5" t="s">
        <v>276</v>
      </c>
    </row>
    <row r="1584" spans="1:10" x14ac:dyDescent="0.25">
      <c r="C1584" s="5" t="s">
        <v>283</v>
      </c>
    </row>
    <row r="1585" spans="1:10" x14ac:dyDescent="0.25">
      <c r="A1585" s="5">
        <v>73</v>
      </c>
      <c r="B1585" s="6" t="s">
        <v>541</v>
      </c>
      <c r="C1585" s="5"/>
      <c r="D1585" s="7">
        <f>ROUND( 4,2 )</f>
        <v>4</v>
      </c>
      <c r="E1585" s="5" t="s">
        <v>270</v>
      </c>
      <c r="F1585" s="6" t="s">
        <v>18</v>
      </c>
      <c r="G1585" s="27">
        <v>0</v>
      </c>
      <c r="H1585" s="7">
        <f>ROUND( D$1585*G1585,2 )</f>
        <v>0</v>
      </c>
    </row>
    <row r="1586" spans="1:10" x14ac:dyDescent="0.25">
      <c r="F1586" s="6" t="s">
        <v>19</v>
      </c>
      <c r="G1586" s="27">
        <v>0</v>
      </c>
      <c r="I1586" s="7">
        <f>ROUND( D$1585*G1586,0 )</f>
        <v>0</v>
      </c>
    </row>
    <row r="1587" spans="1:10" x14ac:dyDescent="0.25">
      <c r="F1587" s="6" t="s">
        <v>20</v>
      </c>
      <c r="G1587" s="27">
        <v>0</v>
      </c>
      <c r="J1587" s="7">
        <f>ROUND( D$1585*G1587,2 )</f>
        <v>0</v>
      </c>
    </row>
    <row r="1589" spans="1:10" ht="15.75" thickBot="1" x14ac:dyDescent="0.3"/>
    <row r="1590" spans="1:10" ht="15.75" x14ac:dyDescent="0.25">
      <c r="A1590" s="4"/>
      <c r="H1590" s="9">
        <f>ROUND( SUM(H863:H1589),0 )</f>
        <v>0</v>
      </c>
      <c r="I1590" s="9">
        <f>ROUND( SUM(I863:I1589),0 )</f>
        <v>0</v>
      </c>
      <c r="J1590" s="9">
        <f>ROUND( SUM(J863:J1589),2 )</f>
        <v>0</v>
      </c>
    </row>
    <row r="1591" spans="1:10" ht="15.75" x14ac:dyDescent="0.25">
      <c r="A1591" s="4" t="s">
        <v>542</v>
      </c>
    </row>
    <row r="1593" spans="1:10" x14ac:dyDescent="0.25">
      <c r="C1593" s="5" t="s">
        <v>113</v>
      </c>
    </row>
    <row r="1594" spans="1:10" x14ac:dyDescent="0.25">
      <c r="C1594" s="5" t="s">
        <v>114</v>
      </c>
    </row>
    <row r="1595" spans="1:10" x14ac:dyDescent="0.25">
      <c r="C1595" s="5" t="s">
        <v>115</v>
      </c>
    </row>
    <row r="1596" spans="1:10" x14ac:dyDescent="0.25">
      <c r="C1596" s="5" t="s">
        <v>116</v>
      </c>
    </row>
    <row r="1597" spans="1:10" x14ac:dyDescent="0.25">
      <c r="C1597" s="5" t="s">
        <v>117</v>
      </c>
    </row>
    <row r="1598" spans="1:10" x14ac:dyDescent="0.25">
      <c r="C1598" s="5" t="s">
        <v>118</v>
      </c>
    </row>
    <row r="1599" spans="1:10" x14ac:dyDescent="0.25">
      <c r="A1599" s="5">
        <v>1</v>
      </c>
      <c r="B1599" s="6" t="s">
        <v>122</v>
      </c>
      <c r="C1599" s="5" t="s">
        <v>121</v>
      </c>
      <c r="D1599" s="7">
        <f>ROUND( 8,2 )</f>
        <v>8</v>
      </c>
      <c r="E1599" s="5" t="s">
        <v>32</v>
      </c>
      <c r="F1599" s="6" t="s">
        <v>18</v>
      </c>
      <c r="G1599" s="27">
        <v>0</v>
      </c>
      <c r="H1599" s="7">
        <f>ROUND( D$1599*G1599,0 )</f>
        <v>0</v>
      </c>
    </row>
    <row r="1600" spans="1:10" x14ac:dyDescent="0.25">
      <c r="F1600" s="6" t="s">
        <v>19</v>
      </c>
      <c r="G1600" s="27">
        <v>0</v>
      </c>
      <c r="I1600" s="7">
        <f>ROUND( D$1599*G1600,0 )</f>
        <v>0</v>
      </c>
    </row>
    <row r="1601" spans="1:10" x14ac:dyDescent="0.25">
      <c r="F1601" s="6" t="s">
        <v>20</v>
      </c>
      <c r="G1601" s="27">
        <v>0</v>
      </c>
      <c r="J1601" s="7">
        <f>ROUND( D$1599*G1601,2 )</f>
        <v>0</v>
      </c>
    </row>
    <row r="1604" spans="1:10" x14ac:dyDescent="0.25">
      <c r="C1604" s="5" t="s">
        <v>113</v>
      </c>
    </row>
    <row r="1605" spans="1:10" x14ac:dyDescent="0.25">
      <c r="C1605" s="5" t="s">
        <v>114</v>
      </c>
    </row>
    <row r="1606" spans="1:10" x14ac:dyDescent="0.25">
      <c r="C1606" s="5" t="s">
        <v>115</v>
      </c>
    </row>
    <row r="1607" spans="1:10" x14ac:dyDescent="0.25">
      <c r="C1607" s="5" t="s">
        <v>116</v>
      </c>
    </row>
    <row r="1608" spans="1:10" x14ac:dyDescent="0.25">
      <c r="C1608" s="5" t="s">
        <v>117</v>
      </c>
    </row>
    <row r="1609" spans="1:10" x14ac:dyDescent="0.25">
      <c r="C1609" s="5" t="s">
        <v>118</v>
      </c>
    </row>
    <row r="1610" spans="1:10" x14ac:dyDescent="0.25">
      <c r="A1610" s="5">
        <v>2</v>
      </c>
      <c r="B1610" s="6" t="s">
        <v>124</v>
      </c>
      <c r="C1610" s="5" t="s">
        <v>123</v>
      </c>
      <c r="D1610" s="7">
        <f>ROUND( 2,2 )</f>
        <v>2</v>
      </c>
      <c r="E1610" s="5" t="s">
        <v>32</v>
      </c>
      <c r="F1610" s="6" t="s">
        <v>18</v>
      </c>
      <c r="G1610" s="27">
        <v>0</v>
      </c>
      <c r="H1610" s="7">
        <f>ROUND( D$1610*G1610,0 )</f>
        <v>0</v>
      </c>
    </row>
    <row r="1611" spans="1:10" x14ac:dyDescent="0.25">
      <c r="F1611" s="6" t="s">
        <v>19</v>
      </c>
      <c r="G1611" s="27">
        <v>0</v>
      </c>
      <c r="I1611" s="7">
        <f>ROUND( D$1610*G1611,0 )</f>
        <v>0</v>
      </c>
    </row>
    <row r="1612" spans="1:10" x14ac:dyDescent="0.25">
      <c r="F1612" s="6" t="s">
        <v>20</v>
      </c>
      <c r="G1612" s="27">
        <v>0</v>
      </c>
      <c r="J1612" s="7">
        <f>ROUND( D$1610*G1612,2 )</f>
        <v>0</v>
      </c>
    </row>
    <row r="1615" spans="1:10" x14ac:dyDescent="0.25">
      <c r="C1615" s="5" t="s">
        <v>129</v>
      </c>
    </row>
    <row r="1616" spans="1:10" x14ac:dyDescent="0.25">
      <c r="C1616" s="5" t="s">
        <v>130</v>
      </c>
    </row>
    <row r="1617" spans="1:10" x14ac:dyDescent="0.25">
      <c r="C1617" s="5" t="s">
        <v>114</v>
      </c>
    </row>
    <row r="1618" spans="1:10" x14ac:dyDescent="0.25">
      <c r="C1618" s="5" t="s">
        <v>131</v>
      </c>
    </row>
    <row r="1619" spans="1:10" x14ac:dyDescent="0.25">
      <c r="C1619" s="5" t="s">
        <v>117</v>
      </c>
    </row>
    <row r="1620" spans="1:10" x14ac:dyDescent="0.25">
      <c r="C1620" s="5" t="s">
        <v>132</v>
      </c>
    </row>
    <row r="1621" spans="1:10" x14ac:dyDescent="0.25">
      <c r="A1621" s="5">
        <v>3</v>
      </c>
      <c r="B1621" s="6" t="s">
        <v>544</v>
      </c>
      <c r="C1621" s="5" t="s">
        <v>543</v>
      </c>
      <c r="D1621" s="7">
        <f>ROUND( 15,2 )</f>
        <v>15</v>
      </c>
      <c r="E1621" s="5" t="s">
        <v>32</v>
      </c>
      <c r="F1621" s="6" t="s">
        <v>18</v>
      </c>
      <c r="G1621" s="27">
        <v>0</v>
      </c>
      <c r="H1621" s="7">
        <f>ROUND( D$1621*G1621,0 )</f>
        <v>0</v>
      </c>
    </row>
    <row r="1622" spans="1:10" x14ac:dyDescent="0.25">
      <c r="F1622" s="6" t="s">
        <v>19</v>
      </c>
      <c r="G1622" s="27">
        <v>0</v>
      </c>
      <c r="I1622" s="7">
        <f>ROUND( D$1621*G1622,0 )</f>
        <v>0</v>
      </c>
    </row>
    <row r="1623" spans="1:10" x14ac:dyDescent="0.25">
      <c r="F1623" s="6" t="s">
        <v>20</v>
      </c>
      <c r="G1623" s="27">
        <v>0</v>
      </c>
      <c r="J1623" s="7">
        <f>ROUND( D$1621*G1623,2 )</f>
        <v>0</v>
      </c>
    </row>
    <row r="1626" spans="1:10" x14ac:dyDescent="0.25">
      <c r="C1626" s="5" t="s">
        <v>150</v>
      </c>
    </row>
    <row r="1627" spans="1:10" x14ac:dyDescent="0.25">
      <c r="C1627" s="5" t="s">
        <v>151</v>
      </c>
    </row>
    <row r="1628" spans="1:10" x14ac:dyDescent="0.25">
      <c r="C1628" s="5" t="s">
        <v>152</v>
      </c>
    </row>
    <row r="1629" spans="1:10" x14ac:dyDescent="0.25">
      <c r="C1629" s="5" t="s">
        <v>153</v>
      </c>
    </row>
    <row r="1630" spans="1:10" x14ac:dyDescent="0.25">
      <c r="C1630" s="5" t="s">
        <v>159</v>
      </c>
    </row>
    <row r="1631" spans="1:10" x14ac:dyDescent="0.25">
      <c r="C1631" s="5" t="s">
        <v>545</v>
      </c>
    </row>
    <row r="1632" spans="1:10" x14ac:dyDescent="0.25">
      <c r="A1632" s="5">
        <v>4</v>
      </c>
      <c r="B1632" s="6" t="s">
        <v>162</v>
      </c>
      <c r="C1632" s="5" t="s">
        <v>161</v>
      </c>
      <c r="D1632" s="7">
        <f>ROUND( 1,2 )</f>
        <v>1</v>
      </c>
      <c r="E1632" s="5" t="s">
        <v>17</v>
      </c>
      <c r="F1632" s="6" t="s">
        <v>18</v>
      </c>
      <c r="G1632" s="27">
        <v>0</v>
      </c>
      <c r="H1632" s="7">
        <f>ROUND( D$1632*G1632,0 )</f>
        <v>0</v>
      </c>
    </row>
    <row r="1633" spans="1:10" x14ac:dyDescent="0.25">
      <c r="F1633" s="6" t="s">
        <v>19</v>
      </c>
      <c r="G1633" s="27">
        <v>0</v>
      </c>
      <c r="I1633" s="7">
        <f>ROUND( D$1632*G1633,0 )</f>
        <v>0</v>
      </c>
    </row>
    <row r="1634" spans="1:10" x14ac:dyDescent="0.25">
      <c r="F1634" s="6" t="s">
        <v>20</v>
      </c>
      <c r="G1634" s="27">
        <v>0</v>
      </c>
      <c r="J1634" s="7">
        <f>ROUND( D$1632*G1634,2 )</f>
        <v>0</v>
      </c>
    </row>
    <row r="1637" spans="1:10" x14ac:dyDescent="0.25">
      <c r="C1637" s="5" t="s">
        <v>169</v>
      </c>
    </row>
    <row r="1638" spans="1:10" x14ac:dyDescent="0.25">
      <c r="C1638" s="5" t="s">
        <v>170</v>
      </c>
    </row>
    <row r="1639" spans="1:10" x14ac:dyDescent="0.25">
      <c r="C1639" s="5" t="s">
        <v>171</v>
      </c>
    </row>
    <row r="1640" spans="1:10" x14ac:dyDescent="0.25">
      <c r="C1640" s="5" t="s">
        <v>172</v>
      </c>
    </row>
    <row r="1641" spans="1:10" x14ac:dyDescent="0.25">
      <c r="A1641" s="5">
        <v>5</v>
      </c>
      <c r="B1641" s="6" t="s">
        <v>546</v>
      </c>
      <c r="C1641" s="5" t="s">
        <v>123</v>
      </c>
      <c r="D1641" s="7">
        <f>ROUND( 2,2 )</f>
        <v>2</v>
      </c>
      <c r="E1641" s="5" t="s">
        <v>17</v>
      </c>
      <c r="F1641" s="6" t="s">
        <v>18</v>
      </c>
      <c r="G1641" s="27">
        <v>0</v>
      </c>
      <c r="H1641" s="7">
        <f>ROUND( D$1641*G1641,0 )</f>
        <v>0</v>
      </c>
    </row>
    <row r="1642" spans="1:10" x14ac:dyDescent="0.25">
      <c r="F1642" s="6" t="s">
        <v>19</v>
      </c>
      <c r="G1642" s="27">
        <v>0</v>
      </c>
      <c r="I1642" s="7">
        <f>ROUND( D$1641*G1642,0 )</f>
        <v>0</v>
      </c>
    </row>
    <row r="1643" spans="1:10" x14ac:dyDescent="0.25">
      <c r="F1643" s="6" t="s">
        <v>20</v>
      </c>
      <c r="G1643" s="27">
        <v>0</v>
      </c>
      <c r="J1643" s="7">
        <f>ROUND( D$1641*G1643,2 )</f>
        <v>0</v>
      </c>
    </row>
    <row r="1646" spans="1:10" x14ac:dyDescent="0.25">
      <c r="C1646" s="5" t="s">
        <v>163</v>
      </c>
    </row>
    <row r="1647" spans="1:10" x14ac:dyDescent="0.25">
      <c r="C1647" s="5" t="s">
        <v>547</v>
      </c>
    </row>
    <row r="1648" spans="1:10" x14ac:dyDescent="0.25">
      <c r="A1648" s="5">
        <v>6</v>
      </c>
      <c r="B1648" s="6" t="s">
        <v>548</v>
      </c>
      <c r="C1648" s="5" t="s">
        <v>387</v>
      </c>
      <c r="D1648" s="7">
        <f>ROUND( 1,2 )</f>
        <v>1</v>
      </c>
      <c r="E1648" s="5" t="s">
        <v>17</v>
      </c>
      <c r="F1648" s="6" t="s">
        <v>18</v>
      </c>
      <c r="G1648" s="27">
        <v>0</v>
      </c>
      <c r="H1648" s="7">
        <f>ROUND( D$1648*G1648,0 )</f>
        <v>0</v>
      </c>
    </row>
    <row r="1649" spans="1:10" x14ac:dyDescent="0.25">
      <c r="F1649" s="6" t="s">
        <v>19</v>
      </c>
      <c r="G1649" s="27">
        <v>0</v>
      </c>
      <c r="I1649" s="7">
        <f>ROUND( D$1648*G1649,0 )</f>
        <v>0</v>
      </c>
    </row>
    <row r="1650" spans="1:10" x14ac:dyDescent="0.25">
      <c r="F1650" s="6" t="s">
        <v>20</v>
      </c>
      <c r="G1650" s="27">
        <v>0</v>
      </c>
      <c r="J1650" s="7">
        <f>ROUND( D$1648*G1650,2 )</f>
        <v>0</v>
      </c>
    </row>
    <row r="1653" spans="1:10" x14ac:dyDescent="0.25">
      <c r="C1653" s="5" t="s">
        <v>167</v>
      </c>
    </row>
    <row r="1654" spans="1:10" x14ac:dyDescent="0.25">
      <c r="A1654" s="5">
        <v>7</v>
      </c>
      <c r="B1654" s="6" t="s">
        <v>168</v>
      </c>
      <c r="C1654" s="5" t="s">
        <v>121</v>
      </c>
      <c r="D1654" s="7">
        <f>ROUND( 1,2 )</f>
        <v>1</v>
      </c>
      <c r="E1654" s="5" t="s">
        <v>17</v>
      </c>
      <c r="F1654" s="6" t="s">
        <v>18</v>
      </c>
      <c r="G1654" s="27">
        <v>0</v>
      </c>
      <c r="H1654" s="7">
        <f>ROUND( D$1654*G1654,0 )</f>
        <v>0</v>
      </c>
    </row>
    <row r="1655" spans="1:10" x14ac:dyDescent="0.25">
      <c r="F1655" s="6" t="s">
        <v>19</v>
      </c>
      <c r="G1655" s="27">
        <v>0</v>
      </c>
      <c r="I1655" s="7">
        <f>ROUND( D$1654*G1655,0 )</f>
        <v>0</v>
      </c>
    </row>
    <row r="1656" spans="1:10" x14ac:dyDescent="0.25">
      <c r="F1656" s="6" t="s">
        <v>20</v>
      </c>
      <c r="G1656" s="27">
        <v>0</v>
      </c>
      <c r="J1656" s="7">
        <f>ROUND( D$1654*G1656,2 )</f>
        <v>0</v>
      </c>
    </row>
    <row r="1659" spans="1:10" x14ac:dyDescent="0.25">
      <c r="C1659" s="5" t="s">
        <v>178</v>
      </c>
    </row>
    <row r="1660" spans="1:10" x14ac:dyDescent="0.25">
      <c r="C1660" s="5" t="s">
        <v>179</v>
      </c>
    </row>
    <row r="1661" spans="1:10" x14ac:dyDescent="0.25">
      <c r="C1661" s="5" t="s">
        <v>549</v>
      </c>
    </row>
    <row r="1662" spans="1:10" x14ac:dyDescent="0.25">
      <c r="A1662" s="5">
        <v>8</v>
      </c>
      <c r="B1662" s="6" t="s">
        <v>185</v>
      </c>
      <c r="C1662" s="5" t="s">
        <v>550</v>
      </c>
      <c r="D1662" s="7">
        <f>ROUND( 2,2 )</f>
        <v>2</v>
      </c>
      <c r="E1662" s="5" t="s">
        <v>17</v>
      </c>
      <c r="F1662" s="6" t="s">
        <v>18</v>
      </c>
      <c r="G1662" s="27">
        <v>0</v>
      </c>
      <c r="H1662" s="7">
        <f>ROUND( D$1662*G1662,0 )</f>
        <v>0</v>
      </c>
    </row>
    <row r="1663" spans="1:10" x14ac:dyDescent="0.25">
      <c r="F1663" s="6" t="s">
        <v>19</v>
      </c>
      <c r="G1663" s="27">
        <v>0</v>
      </c>
      <c r="I1663" s="7">
        <f>ROUND( D$1662*G1663,0 )</f>
        <v>0</v>
      </c>
    </row>
    <row r="1664" spans="1:10" x14ac:dyDescent="0.25">
      <c r="F1664" s="6" t="s">
        <v>20</v>
      </c>
      <c r="G1664" s="27">
        <v>0</v>
      </c>
      <c r="J1664" s="7">
        <f>ROUND( D$1662*G1664,2 )</f>
        <v>0</v>
      </c>
    </row>
    <row r="1667" spans="1:10" x14ac:dyDescent="0.25">
      <c r="C1667" s="5" t="s">
        <v>186</v>
      </c>
    </row>
    <row r="1668" spans="1:10" x14ac:dyDescent="0.25">
      <c r="C1668" s="5" t="s">
        <v>187</v>
      </c>
    </row>
    <row r="1669" spans="1:10" x14ac:dyDescent="0.25">
      <c r="C1669" s="5" t="s">
        <v>188</v>
      </c>
    </row>
    <row r="1670" spans="1:10" x14ac:dyDescent="0.25">
      <c r="C1670" s="5" t="s">
        <v>189</v>
      </c>
    </row>
    <row r="1671" spans="1:10" x14ac:dyDescent="0.25">
      <c r="C1671" s="5" t="s">
        <v>190</v>
      </c>
    </row>
    <row r="1672" spans="1:10" x14ac:dyDescent="0.25">
      <c r="C1672" s="5" t="s">
        <v>191</v>
      </c>
    </row>
    <row r="1673" spans="1:10" x14ac:dyDescent="0.25">
      <c r="C1673" s="5" t="s">
        <v>192</v>
      </c>
    </row>
    <row r="1674" spans="1:10" x14ac:dyDescent="0.25">
      <c r="C1674" s="5" t="s">
        <v>551</v>
      </c>
    </row>
    <row r="1675" spans="1:10" x14ac:dyDescent="0.25">
      <c r="A1675" s="5">
        <v>9</v>
      </c>
      <c r="B1675" s="6" t="s">
        <v>553</v>
      </c>
      <c r="C1675" s="5" t="s">
        <v>552</v>
      </c>
      <c r="D1675" s="7">
        <f>ROUND( 2,2 )</f>
        <v>2</v>
      </c>
      <c r="E1675" s="5" t="s">
        <v>17</v>
      </c>
      <c r="F1675" s="6" t="s">
        <v>18</v>
      </c>
      <c r="G1675" s="27">
        <v>0</v>
      </c>
      <c r="H1675" s="7">
        <f>ROUND( D$1675*G1675,0 )</f>
        <v>0</v>
      </c>
    </row>
    <row r="1676" spans="1:10" x14ac:dyDescent="0.25">
      <c r="F1676" s="6" t="s">
        <v>19</v>
      </c>
      <c r="G1676" s="27">
        <v>0</v>
      </c>
      <c r="I1676" s="7">
        <f>ROUND( D$1675*G1676,0 )</f>
        <v>0</v>
      </c>
    </row>
    <row r="1677" spans="1:10" x14ac:dyDescent="0.25">
      <c r="F1677" s="6" t="s">
        <v>20</v>
      </c>
      <c r="G1677" s="27">
        <v>0</v>
      </c>
      <c r="J1677" s="7">
        <f>ROUND( D$1675*G1677,2 )</f>
        <v>0</v>
      </c>
    </row>
    <row r="1680" spans="1:10" x14ac:dyDescent="0.25">
      <c r="C1680" s="5" t="s">
        <v>554</v>
      </c>
    </row>
    <row r="1681" spans="1:10" x14ac:dyDescent="0.25">
      <c r="C1681" s="5" t="s">
        <v>555</v>
      </c>
    </row>
    <row r="1682" spans="1:10" x14ac:dyDescent="0.25">
      <c r="C1682" s="5" t="s">
        <v>179</v>
      </c>
    </row>
    <row r="1683" spans="1:10" x14ac:dyDescent="0.25">
      <c r="C1683" s="5" t="s">
        <v>556</v>
      </c>
    </row>
    <row r="1684" spans="1:10" x14ac:dyDescent="0.25">
      <c r="A1684" s="5">
        <v>10</v>
      </c>
      <c r="B1684" s="6" t="s">
        <v>558</v>
      </c>
      <c r="C1684" s="5" t="s">
        <v>557</v>
      </c>
      <c r="D1684" s="7">
        <f>ROUND( 2,2 )</f>
        <v>2</v>
      </c>
      <c r="E1684" s="5" t="s">
        <v>17</v>
      </c>
      <c r="F1684" s="6" t="s">
        <v>18</v>
      </c>
      <c r="G1684" s="27">
        <v>0</v>
      </c>
      <c r="H1684" s="7">
        <f>ROUND( D$1684*G1684,0 )</f>
        <v>0</v>
      </c>
    </row>
    <row r="1685" spans="1:10" x14ac:dyDescent="0.25">
      <c r="F1685" s="6" t="s">
        <v>19</v>
      </c>
      <c r="G1685" s="27">
        <v>0</v>
      </c>
      <c r="I1685" s="7">
        <f>ROUND( D$1684*G1685,0 )</f>
        <v>0</v>
      </c>
    </row>
    <row r="1686" spans="1:10" x14ac:dyDescent="0.25">
      <c r="F1686" s="6" t="s">
        <v>20</v>
      </c>
      <c r="G1686" s="27">
        <v>0</v>
      </c>
      <c r="J1686" s="7">
        <f>ROUND( D$1684*G1686,2 )</f>
        <v>0</v>
      </c>
    </row>
    <row r="1689" spans="1:10" x14ac:dyDescent="0.25">
      <c r="C1689" s="5" t="s">
        <v>139</v>
      </c>
    </row>
    <row r="1690" spans="1:10" x14ac:dyDescent="0.25">
      <c r="C1690" s="5" t="s">
        <v>140</v>
      </c>
    </row>
    <row r="1691" spans="1:10" x14ac:dyDescent="0.25">
      <c r="C1691" s="5" t="s">
        <v>141</v>
      </c>
    </row>
    <row r="1692" spans="1:10" x14ac:dyDescent="0.25">
      <c r="C1692" s="5" t="s">
        <v>142</v>
      </c>
    </row>
    <row r="1693" spans="1:10" x14ac:dyDescent="0.25">
      <c r="C1693" s="5" t="s">
        <v>143</v>
      </c>
    </row>
    <row r="1694" spans="1:10" x14ac:dyDescent="0.25">
      <c r="A1694" s="5">
        <v>11</v>
      </c>
      <c r="B1694" s="6" t="s">
        <v>145</v>
      </c>
      <c r="C1694" s="5" t="s">
        <v>144</v>
      </c>
      <c r="D1694" s="7">
        <f>ROUND( 2,2 )</f>
        <v>2</v>
      </c>
      <c r="E1694" s="5" t="s">
        <v>32</v>
      </c>
      <c r="F1694" s="6" t="s">
        <v>18</v>
      </c>
      <c r="G1694" s="27">
        <v>0</v>
      </c>
      <c r="H1694" s="7">
        <f>ROUND( D$1694*G1694,0 )</f>
        <v>0</v>
      </c>
    </row>
    <row r="1695" spans="1:10" x14ac:dyDescent="0.25">
      <c r="F1695" s="6" t="s">
        <v>19</v>
      </c>
      <c r="G1695" s="27">
        <v>0</v>
      </c>
      <c r="I1695" s="7">
        <f>ROUND( D$1694*G1695,0 )</f>
        <v>0</v>
      </c>
    </row>
    <row r="1696" spans="1:10" x14ac:dyDescent="0.25">
      <c r="F1696" s="6" t="s">
        <v>20</v>
      </c>
      <c r="G1696" s="27">
        <v>0</v>
      </c>
      <c r="J1696" s="7">
        <f>ROUND( D$1694*G1696,2 )</f>
        <v>0</v>
      </c>
    </row>
    <row r="1699" spans="1:10" x14ac:dyDescent="0.25">
      <c r="C1699" s="5" t="s">
        <v>139</v>
      </c>
    </row>
    <row r="1700" spans="1:10" x14ac:dyDescent="0.25">
      <c r="C1700" s="5" t="s">
        <v>140</v>
      </c>
    </row>
    <row r="1701" spans="1:10" x14ac:dyDescent="0.25">
      <c r="C1701" s="5" t="s">
        <v>141</v>
      </c>
    </row>
    <row r="1702" spans="1:10" x14ac:dyDescent="0.25">
      <c r="C1702" s="5" t="s">
        <v>142</v>
      </c>
    </row>
    <row r="1703" spans="1:10" x14ac:dyDescent="0.25">
      <c r="C1703" s="5" t="s">
        <v>143</v>
      </c>
    </row>
    <row r="1704" spans="1:10" x14ac:dyDescent="0.25">
      <c r="A1704" s="5">
        <v>12</v>
      </c>
      <c r="B1704" s="6" t="s">
        <v>147</v>
      </c>
      <c r="C1704" s="5" t="s">
        <v>146</v>
      </c>
      <c r="D1704" s="7">
        <f>ROUND( 4,2 )</f>
        <v>4</v>
      </c>
      <c r="E1704" s="5" t="s">
        <v>32</v>
      </c>
      <c r="F1704" s="6" t="s">
        <v>18</v>
      </c>
      <c r="G1704" s="27">
        <v>0</v>
      </c>
      <c r="H1704" s="7">
        <f>ROUND( D$1704*G1704,0 )</f>
        <v>0</v>
      </c>
    </row>
    <row r="1705" spans="1:10" x14ac:dyDescent="0.25">
      <c r="F1705" s="6" t="s">
        <v>19</v>
      </c>
      <c r="G1705" s="27">
        <v>0</v>
      </c>
      <c r="I1705" s="7">
        <f>ROUND( D$1704*G1705,0 )</f>
        <v>0</v>
      </c>
    </row>
    <row r="1706" spans="1:10" x14ac:dyDescent="0.25">
      <c r="F1706" s="6" t="s">
        <v>20</v>
      </c>
      <c r="G1706" s="27">
        <v>0</v>
      </c>
      <c r="J1706" s="7">
        <f>ROUND( D$1704*G1706,2 )</f>
        <v>0</v>
      </c>
    </row>
    <row r="1709" spans="1:10" x14ac:dyDescent="0.25">
      <c r="C1709" s="5" t="s">
        <v>139</v>
      </c>
    </row>
    <row r="1710" spans="1:10" x14ac:dyDescent="0.25">
      <c r="C1710" s="5" t="s">
        <v>140</v>
      </c>
    </row>
    <row r="1711" spans="1:10" x14ac:dyDescent="0.25">
      <c r="C1711" s="5" t="s">
        <v>141</v>
      </c>
    </row>
    <row r="1712" spans="1:10" x14ac:dyDescent="0.25">
      <c r="C1712" s="5" t="s">
        <v>142</v>
      </c>
    </row>
    <row r="1713" spans="1:10" x14ac:dyDescent="0.25">
      <c r="C1713" s="5" t="s">
        <v>143</v>
      </c>
    </row>
    <row r="1714" spans="1:10" x14ac:dyDescent="0.25">
      <c r="A1714" s="5">
        <v>13</v>
      </c>
      <c r="B1714" s="6" t="s">
        <v>149</v>
      </c>
      <c r="C1714" s="5" t="s">
        <v>148</v>
      </c>
      <c r="D1714" s="7">
        <f>ROUND( 3,2 )</f>
        <v>3</v>
      </c>
      <c r="E1714" s="5" t="s">
        <v>32</v>
      </c>
      <c r="F1714" s="6" t="s">
        <v>18</v>
      </c>
      <c r="G1714" s="27">
        <v>0</v>
      </c>
      <c r="H1714" s="7">
        <f>ROUND( D$1714*G1714,0 )</f>
        <v>0</v>
      </c>
    </row>
    <row r="1715" spans="1:10" x14ac:dyDescent="0.25">
      <c r="F1715" s="6" t="s">
        <v>19</v>
      </c>
      <c r="G1715" s="27">
        <v>0</v>
      </c>
      <c r="I1715" s="7">
        <f>ROUND( D$1714*G1715,0 )</f>
        <v>0</v>
      </c>
    </row>
    <row r="1716" spans="1:10" x14ac:dyDescent="0.25">
      <c r="F1716" s="6" t="s">
        <v>20</v>
      </c>
      <c r="G1716" s="27">
        <v>0</v>
      </c>
      <c r="J1716" s="7">
        <f>ROUND( D$1714*G1716,2 )</f>
        <v>0</v>
      </c>
    </row>
    <row r="1719" spans="1:10" x14ac:dyDescent="0.25">
      <c r="C1719" s="5" t="s">
        <v>243</v>
      </c>
    </row>
    <row r="1720" spans="1:10" x14ac:dyDescent="0.25">
      <c r="C1720" s="5" t="s">
        <v>244</v>
      </c>
    </row>
    <row r="1721" spans="1:10" x14ac:dyDescent="0.25">
      <c r="C1721" s="5" t="s">
        <v>179</v>
      </c>
    </row>
    <row r="1722" spans="1:10" x14ac:dyDescent="0.25">
      <c r="C1722" s="5" t="s">
        <v>559</v>
      </c>
    </row>
    <row r="1723" spans="1:10" x14ac:dyDescent="0.25">
      <c r="A1723" s="5">
        <v>14</v>
      </c>
      <c r="B1723" s="6" t="s">
        <v>246</v>
      </c>
      <c r="C1723" s="5" t="s">
        <v>559</v>
      </c>
      <c r="D1723" s="7">
        <f>ROUND( 1,2 )</f>
        <v>1</v>
      </c>
      <c r="E1723" s="5" t="s">
        <v>17</v>
      </c>
      <c r="F1723" s="6" t="s">
        <v>18</v>
      </c>
      <c r="G1723" s="27">
        <v>0</v>
      </c>
      <c r="H1723" s="7">
        <f>ROUND( D$1723*G1723,0 )</f>
        <v>0</v>
      </c>
    </row>
    <row r="1724" spans="1:10" x14ac:dyDescent="0.25">
      <c r="F1724" s="6" t="s">
        <v>19</v>
      </c>
      <c r="G1724" s="27">
        <v>0</v>
      </c>
      <c r="I1724" s="7">
        <f>ROUND( D$1723*G1724,0 )</f>
        <v>0</v>
      </c>
    </row>
    <row r="1725" spans="1:10" x14ac:dyDescent="0.25">
      <c r="F1725" s="6" t="s">
        <v>20</v>
      </c>
      <c r="G1725" s="27">
        <v>0</v>
      </c>
      <c r="J1725" s="7">
        <f>ROUND( D$1723*G1725,2 )</f>
        <v>0</v>
      </c>
    </row>
    <row r="1728" spans="1:10" x14ac:dyDescent="0.25">
      <c r="C1728" s="5" t="s">
        <v>227</v>
      </c>
    </row>
    <row r="1729" spans="1:10" x14ac:dyDescent="0.25">
      <c r="C1729" s="5" t="s">
        <v>560</v>
      </c>
    </row>
    <row r="1730" spans="1:10" x14ac:dyDescent="0.25">
      <c r="C1730" s="5" t="s">
        <v>561</v>
      </c>
    </row>
    <row r="1731" spans="1:10" x14ac:dyDescent="0.25">
      <c r="C1731" s="5" t="s">
        <v>562</v>
      </c>
    </row>
    <row r="1732" spans="1:10" x14ac:dyDescent="0.25">
      <c r="C1732" s="5" t="s">
        <v>563</v>
      </c>
    </row>
    <row r="1733" spans="1:10" x14ac:dyDescent="0.25">
      <c r="C1733" s="5" t="s">
        <v>564</v>
      </c>
    </row>
    <row r="1734" spans="1:10" x14ac:dyDescent="0.25">
      <c r="C1734" s="5" t="s">
        <v>565</v>
      </c>
    </row>
    <row r="1735" spans="1:10" x14ac:dyDescent="0.25">
      <c r="C1735" s="5" t="s">
        <v>566</v>
      </c>
    </row>
    <row r="1736" spans="1:10" x14ac:dyDescent="0.25">
      <c r="A1736" s="5">
        <v>15</v>
      </c>
      <c r="B1736" s="6" t="s">
        <v>236</v>
      </c>
      <c r="C1736" s="5" t="s">
        <v>235</v>
      </c>
      <c r="D1736" s="7">
        <f>ROUND( 1,2 )</f>
        <v>1</v>
      </c>
      <c r="E1736" s="5" t="s">
        <v>216</v>
      </c>
      <c r="F1736" s="6" t="s">
        <v>18</v>
      </c>
      <c r="G1736" s="27">
        <v>0</v>
      </c>
      <c r="H1736" s="7">
        <f>ROUND( D$1736*G1736,0 )</f>
        <v>0</v>
      </c>
    </row>
    <row r="1737" spans="1:10" x14ac:dyDescent="0.25">
      <c r="F1737" s="6" t="s">
        <v>19</v>
      </c>
      <c r="G1737" s="27">
        <v>0</v>
      </c>
      <c r="I1737" s="7">
        <f>ROUND( D$1736*G1737,0 )</f>
        <v>0</v>
      </c>
    </row>
    <row r="1738" spans="1:10" x14ac:dyDescent="0.25">
      <c r="F1738" s="6" t="s">
        <v>20</v>
      </c>
      <c r="G1738" s="27">
        <v>0</v>
      </c>
      <c r="J1738" s="7">
        <f>ROUND( D$1736*G1738,2 )</f>
        <v>0</v>
      </c>
    </row>
    <row r="1741" spans="1:10" x14ac:dyDescent="0.25">
      <c r="C1741" s="5" t="s">
        <v>237</v>
      </c>
    </row>
    <row r="1742" spans="1:10" x14ac:dyDescent="0.25">
      <c r="C1742" s="5" t="s">
        <v>238</v>
      </c>
    </row>
    <row r="1743" spans="1:10" x14ac:dyDescent="0.25">
      <c r="C1743" s="5" t="s">
        <v>567</v>
      </c>
    </row>
    <row r="1744" spans="1:10" x14ac:dyDescent="0.25">
      <c r="A1744" s="5">
        <v>16</v>
      </c>
      <c r="B1744" s="6" t="s">
        <v>242</v>
      </c>
      <c r="C1744" s="5"/>
      <c r="D1744" s="7">
        <f>ROUND( 1,2 )</f>
        <v>1</v>
      </c>
      <c r="E1744" s="5" t="s">
        <v>216</v>
      </c>
      <c r="F1744" s="6" t="s">
        <v>18</v>
      </c>
      <c r="G1744" s="27">
        <v>0</v>
      </c>
      <c r="H1744" s="7">
        <f>ROUND( D$1744*G1744,0 )</f>
        <v>0</v>
      </c>
    </row>
    <row r="1745" spans="1:10" x14ac:dyDescent="0.25">
      <c r="F1745" s="6" t="s">
        <v>19</v>
      </c>
      <c r="G1745" s="27">
        <v>0</v>
      </c>
      <c r="I1745" s="7">
        <f>ROUND( D$1744*G1745,0 )</f>
        <v>0</v>
      </c>
    </row>
    <row r="1746" spans="1:10" x14ac:dyDescent="0.25">
      <c r="F1746" s="6" t="s">
        <v>20</v>
      </c>
      <c r="G1746" s="27">
        <v>0</v>
      </c>
      <c r="J1746" s="7">
        <f>ROUND( D$1744*G1746,2 )</f>
        <v>0</v>
      </c>
    </row>
    <row r="1749" spans="1:10" x14ac:dyDescent="0.25">
      <c r="C1749" s="5" t="s">
        <v>247</v>
      </c>
    </row>
    <row r="1750" spans="1:10" x14ac:dyDescent="0.25">
      <c r="C1750" s="5" t="s">
        <v>248</v>
      </c>
    </row>
    <row r="1751" spans="1:10" x14ac:dyDescent="0.25">
      <c r="C1751" s="5" t="s">
        <v>249</v>
      </c>
    </row>
    <row r="1752" spans="1:10" x14ac:dyDescent="0.25">
      <c r="C1752" s="5" t="s">
        <v>250</v>
      </c>
    </row>
    <row r="1753" spans="1:10" x14ac:dyDescent="0.25">
      <c r="A1753" s="5">
        <v>17</v>
      </c>
      <c r="B1753" s="6" t="s">
        <v>252</v>
      </c>
      <c r="C1753" s="5" t="s">
        <v>251</v>
      </c>
      <c r="D1753" s="7">
        <f>ROUND( 25,2 )</f>
        <v>25</v>
      </c>
      <c r="E1753" s="5" t="s">
        <v>32</v>
      </c>
      <c r="F1753" s="6" t="s">
        <v>18</v>
      </c>
      <c r="G1753" s="27">
        <v>0</v>
      </c>
      <c r="H1753" s="7">
        <f>ROUND( D$1753*G1753,0 )</f>
        <v>0</v>
      </c>
    </row>
    <row r="1754" spans="1:10" x14ac:dyDescent="0.25">
      <c r="F1754" s="6" t="s">
        <v>19</v>
      </c>
      <c r="G1754" s="27">
        <v>0</v>
      </c>
      <c r="I1754" s="7">
        <f>ROUND( D$1753*G1754,0 )</f>
        <v>0</v>
      </c>
    </row>
    <row r="1755" spans="1:10" x14ac:dyDescent="0.25">
      <c r="F1755" s="6" t="s">
        <v>20</v>
      </c>
      <c r="G1755" s="27">
        <v>0</v>
      </c>
      <c r="J1755" s="7">
        <f>ROUND( D$1753*G1755,2 )</f>
        <v>0</v>
      </c>
    </row>
    <row r="1758" spans="1:10" x14ac:dyDescent="0.25">
      <c r="C1758" s="5" t="s">
        <v>253</v>
      </c>
    </row>
    <row r="1759" spans="1:10" x14ac:dyDescent="0.25">
      <c r="C1759" s="5" t="s">
        <v>248</v>
      </c>
    </row>
    <row r="1760" spans="1:10" x14ac:dyDescent="0.25">
      <c r="C1760" s="5" t="s">
        <v>249</v>
      </c>
    </row>
    <row r="1761" spans="1:10" x14ac:dyDescent="0.25">
      <c r="C1761" s="5" t="s">
        <v>254</v>
      </c>
    </row>
    <row r="1762" spans="1:10" x14ac:dyDescent="0.25">
      <c r="A1762" s="5">
        <v>18</v>
      </c>
      <c r="B1762" s="6" t="s">
        <v>256</v>
      </c>
      <c r="C1762" s="5" t="s">
        <v>255</v>
      </c>
      <c r="D1762" s="7">
        <f>ROUND( 25,2 )</f>
        <v>25</v>
      </c>
      <c r="E1762" s="5" t="s">
        <v>32</v>
      </c>
      <c r="F1762" s="6" t="s">
        <v>18</v>
      </c>
      <c r="G1762" s="27">
        <v>0</v>
      </c>
      <c r="H1762" s="7">
        <f>ROUND( D$1762*G1762,0 )</f>
        <v>0</v>
      </c>
    </row>
    <row r="1763" spans="1:10" x14ac:dyDescent="0.25">
      <c r="F1763" s="6" t="s">
        <v>19</v>
      </c>
      <c r="G1763" s="27">
        <v>0</v>
      </c>
      <c r="I1763" s="7">
        <f>ROUND( D$1762*G1763,0 )</f>
        <v>0</v>
      </c>
    </row>
    <row r="1764" spans="1:10" x14ac:dyDescent="0.25">
      <c r="F1764" s="6" t="s">
        <v>20</v>
      </c>
      <c r="G1764" s="27">
        <v>0</v>
      </c>
      <c r="J1764" s="7">
        <f>ROUND( D$1762*G1764,2 )</f>
        <v>0</v>
      </c>
    </row>
    <row r="1767" spans="1:10" x14ac:dyDescent="0.25">
      <c r="C1767" s="5" t="s">
        <v>257</v>
      </c>
    </row>
    <row r="1768" spans="1:10" x14ac:dyDescent="0.25">
      <c r="C1768" s="5" t="s">
        <v>258</v>
      </c>
    </row>
    <row r="1769" spans="1:10" x14ac:dyDescent="0.25">
      <c r="C1769" s="5" t="s">
        <v>249</v>
      </c>
    </row>
    <row r="1770" spans="1:10" x14ac:dyDescent="0.25">
      <c r="C1770" s="5" t="s">
        <v>254</v>
      </c>
    </row>
    <row r="1771" spans="1:10" x14ac:dyDescent="0.25">
      <c r="A1771" s="5">
        <v>19</v>
      </c>
      <c r="B1771" s="6" t="s">
        <v>259</v>
      </c>
      <c r="C1771" s="5" t="s">
        <v>255</v>
      </c>
      <c r="D1771" s="7">
        <f>ROUND( 25,2 )</f>
        <v>25</v>
      </c>
      <c r="E1771" s="5" t="s">
        <v>32</v>
      </c>
      <c r="F1771" s="6" t="s">
        <v>18</v>
      </c>
      <c r="G1771" s="27">
        <v>0</v>
      </c>
      <c r="H1771" s="7">
        <f>ROUND( D$1771*G1771,0 )</f>
        <v>0</v>
      </c>
    </row>
    <row r="1772" spans="1:10" x14ac:dyDescent="0.25">
      <c r="F1772" s="6" t="s">
        <v>19</v>
      </c>
      <c r="G1772" s="27">
        <v>0</v>
      </c>
      <c r="I1772" s="7">
        <f>ROUND( D$1771*G1772,0 )</f>
        <v>0</v>
      </c>
    </row>
    <row r="1773" spans="1:10" x14ac:dyDescent="0.25">
      <c r="F1773" s="6" t="s">
        <v>20</v>
      </c>
      <c r="G1773" s="27">
        <v>0</v>
      </c>
      <c r="J1773" s="7">
        <f>ROUND( D$1771*G1773,2 )</f>
        <v>0</v>
      </c>
    </row>
    <row r="1776" spans="1:10" x14ac:dyDescent="0.25">
      <c r="C1776" s="5" t="s">
        <v>260</v>
      </c>
    </row>
    <row r="1777" spans="1:10" x14ac:dyDescent="0.25">
      <c r="C1777" s="5" t="s">
        <v>261</v>
      </c>
    </row>
    <row r="1778" spans="1:10" x14ac:dyDescent="0.25">
      <c r="A1778" s="5">
        <v>20</v>
      </c>
      <c r="B1778" s="6" t="s">
        <v>263</v>
      </c>
      <c r="C1778" s="5" t="s">
        <v>262</v>
      </c>
      <c r="D1778" s="7">
        <f>ROUND( 1,2 )</f>
        <v>1</v>
      </c>
      <c r="E1778" s="5" t="s">
        <v>17</v>
      </c>
      <c r="F1778" s="6" t="s">
        <v>18</v>
      </c>
      <c r="G1778" s="27">
        <v>0</v>
      </c>
      <c r="H1778" s="7">
        <f>ROUND( D$1778*G1778,0 )</f>
        <v>0</v>
      </c>
    </row>
    <row r="1779" spans="1:10" x14ac:dyDescent="0.25">
      <c r="F1779" s="6" t="s">
        <v>19</v>
      </c>
      <c r="G1779" s="27">
        <v>0</v>
      </c>
      <c r="I1779" s="7">
        <f>ROUND( D$1778*G1779,0 )</f>
        <v>0</v>
      </c>
    </row>
    <row r="1780" spans="1:10" x14ac:dyDescent="0.25">
      <c r="F1780" s="6" t="s">
        <v>20</v>
      </c>
      <c r="G1780" s="27">
        <v>0</v>
      </c>
      <c r="J1780" s="7">
        <f>ROUND( D$1778*G1780,2 )</f>
        <v>0</v>
      </c>
    </row>
    <row r="1783" spans="1:10" x14ac:dyDescent="0.25">
      <c r="C1783" s="5" t="s">
        <v>260</v>
      </c>
    </row>
    <row r="1784" spans="1:10" x14ac:dyDescent="0.25">
      <c r="C1784" s="5" t="s">
        <v>264</v>
      </c>
    </row>
    <row r="1785" spans="1:10" x14ac:dyDescent="0.25">
      <c r="A1785" s="5">
        <v>21</v>
      </c>
      <c r="B1785" s="6" t="s">
        <v>266</v>
      </c>
      <c r="C1785" s="5" t="s">
        <v>265</v>
      </c>
      <c r="D1785" s="7">
        <f>ROUND( 2,2 )</f>
        <v>2</v>
      </c>
      <c r="E1785" s="5" t="s">
        <v>17</v>
      </c>
      <c r="F1785" s="6" t="s">
        <v>18</v>
      </c>
      <c r="G1785" s="27">
        <v>0</v>
      </c>
      <c r="H1785" s="7">
        <f>ROUND( D$1785*G1785,0 )</f>
        <v>0</v>
      </c>
    </row>
    <row r="1786" spans="1:10" x14ac:dyDescent="0.25">
      <c r="F1786" s="6" t="s">
        <v>19</v>
      </c>
      <c r="G1786" s="27">
        <v>0</v>
      </c>
      <c r="I1786" s="7">
        <f>ROUND( D$1785*G1786,0 )</f>
        <v>0</v>
      </c>
    </row>
    <row r="1787" spans="1:10" x14ac:dyDescent="0.25">
      <c r="F1787" s="6" t="s">
        <v>20</v>
      </c>
      <c r="G1787" s="27">
        <v>0</v>
      </c>
      <c r="J1787" s="7">
        <f>ROUND( D$1785*G1787,2 )</f>
        <v>0</v>
      </c>
    </row>
    <row r="1790" spans="1:10" x14ac:dyDescent="0.25">
      <c r="C1790" s="5" t="s">
        <v>267</v>
      </c>
    </row>
    <row r="1791" spans="1:10" x14ac:dyDescent="0.25">
      <c r="C1791" s="5" t="s">
        <v>268</v>
      </c>
    </row>
    <row r="1792" spans="1:10" x14ac:dyDescent="0.25">
      <c r="A1792" s="5">
        <v>22</v>
      </c>
      <c r="B1792" s="6" t="s">
        <v>269</v>
      </c>
      <c r="C1792" s="5"/>
      <c r="D1792" s="7">
        <f>ROUND( 8,2 )</f>
        <v>8</v>
      </c>
      <c r="E1792" s="5" t="s">
        <v>270</v>
      </c>
      <c r="F1792" s="6" t="s">
        <v>18</v>
      </c>
      <c r="G1792" s="27">
        <v>0</v>
      </c>
      <c r="H1792" s="7">
        <f>ROUND( D$1792*G1792,2 )</f>
        <v>0</v>
      </c>
    </row>
    <row r="1793" spans="1:10" x14ac:dyDescent="0.25">
      <c r="F1793" s="6" t="s">
        <v>19</v>
      </c>
      <c r="G1793" s="27">
        <v>0</v>
      </c>
      <c r="I1793" s="7">
        <f>ROUND( D$1792*G1793,0 )</f>
        <v>0</v>
      </c>
    </row>
    <row r="1794" spans="1:10" x14ac:dyDescent="0.25">
      <c r="F1794" s="6" t="s">
        <v>20</v>
      </c>
      <c r="G1794" s="27">
        <v>0</v>
      </c>
      <c r="J1794" s="7">
        <f>ROUND( D$1792*G1794,2 )</f>
        <v>0</v>
      </c>
    </row>
    <row r="1797" spans="1:10" x14ac:dyDescent="0.25">
      <c r="C1797" s="5" t="s">
        <v>267</v>
      </c>
    </row>
    <row r="1798" spans="1:10" x14ac:dyDescent="0.25">
      <c r="C1798" s="5" t="s">
        <v>271</v>
      </c>
    </row>
    <row r="1799" spans="1:10" x14ac:dyDescent="0.25">
      <c r="A1799" s="5">
        <v>23</v>
      </c>
      <c r="B1799" s="6" t="s">
        <v>272</v>
      </c>
      <c r="C1799" s="5"/>
      <c r="D1799" s="7">
        <f>ROUND( 8,2 )</f>
        <v>8</v>
      </c>
      <c r="E1799" s="5" t="s">
        <v>270</v>
      </c>
      <c r="F1799" s="6" t="s">
        <v>18</v>
      </c>
      <c r="G1799" s="27">
        <v>0</v>
      </c>
      <c r="H1799" s="7">
        <f>ROUND( D$1799*G1799,2 )</f>
        <v>0</v>
      </c>
    </row>
    <row r="1800" spans="1:10" x14ac:dyDescent="0.25">
      <c r="F1800" s="6" t="s">
        <v>19</v>
      </c>
      <c r="G1800" s="27">
        <v>0</v>
      </c>
      <c r="I1800" s="7">
        <f>ROUND( D$1799*G1800,0 )</f>
        <v>0</v>
      </c>
    </row>
    <row r="1801" spans="1:10" x14ac:dyDescent="0.25">
      <c r="F1801" s="6" t="s">
        <v>20</v>
      </c>
      <c r="G1801" s="27">
        <v>0</v>
      </c>
      <c r="J1801" s="7">
        <f>ROUND( D$1799*G1801,2 )</f>
        <v>0</v>
      </c>
    </row>
    <row r="1804" spans="1:10" x14ac:dyDescent="0.25">
      <c r="C1804" s="5" t="s">
        <v>267</v>
      </c>
    </row>
    <row r="1805" spans="1:10" x14ac:dyDescent="0.25">
      <c r="C1805" s="5" t="s">
        <v>273</v>
      </c>
    </row>
    <row r="1806" spans="1:10" x14ac:dyDescent="0.25">
      <c r="A1806" s="5">
        <v>24</v>
      </c>
      <c r="B1806" s="6" t="s">
        <v>274</v>
      </c>
      <c r="C1806" s="5"/>
      <c r="D1806" s="7">
        <f>ROUND( 8,2 )</f>
        <v>8</v>
      </c>
      <c r="E1806" s="5" t="s">
        <v>270</v>
      </c>
      <c r="F1806" s="6" t="s">
        <v>18</v>
      </c>
      <c r="G1806" s="27">
        <v>0</v>
      </c>
      <c r="H1806" s="7">
        <f>ROUND( D$1806*G1806,2 )</f>
        <v>0</v>
      </c>
    </row>
    <row r="1807" spans="1:10" x14ac:dyDescent="0.25">
      <c r="F1807" s="6" t="s">
        <v>19</v>
      </c>
      <c r="G1807" s="27">
        <v>0</v>
      </c>
      <c r="I1807" s="7">
        <f>ROUND( D$1806*G1807,0 )</f>
        <v>0</v>
      </c>
    </row>
    <row r="1808" spans="1:10" x14ac:dyDescent="0.25">
      <c r="F1808" s="6" t="s">
        <v>20</v>
      </c>
      <c r="G1808" s="27">
        <v>0</v>
      </c>
      <c r="J1808" s="7">
        <f>ROUND( D$1806*G1808,2 )</f>
        <v>0</v>
      </c>
    </row>
    <row r="1811" spans="1:10" x14ac:dyDescent="0.25">
      <c r="C1811" s="5" t="s">
        <v>275</v>
      </c>
    </row>
    <row r="1812" spans="1:10" x14ac:dyDescent="0.25">
      <c r="C1812" s="5" t="s">
        <v>276</v>
      </c>
    </row>
    <row r="1813" spans="1:10" x14ac:dyDescent="0.25">
      <c r="C1813" s="5" t="s">
        <v>277</v>
      </c>
    </row>
    <row r="1814" spans="1:10" x14ac:dyDescent="0.25">
      <c r="A1814" s="5">
        <v>25</v>
      </c>
      <c r="B1814" s="6" t="s">
        <v>278</v>
      </c>
      <c r="C1814" s="5"/>
      <c r="D1814" s="7">
        <f>ROUND( 4,2 )</f>
        <v>4</v>
      </c>
      <c r="E1814" s="5" t="s">
        <v>270</v>
      </c>
      <c r="F1814" s="6" t="s">
        <v>18</v>
      </c>
      <c r="G1814" s="27">
        <v>0</v>
      </c>
      <c r="H1814" s="7">
        <f>ROUND( D$1814*G1814,2 )</f>
        <v>0</v>
      </c>
    </row>
    <row r="1815" spans="1:10" x14ac:dyDescent="0.25">
      <c r="F1815" s="6" t="s">
        <v>19</v>
      </c>
      <c r="G1815" s="27">
        <v>0</v>
      </c>
      <c r="I1815" s="7">
        <f>ROUND( D$1814*G1815,0 )</f>
        <v>0</v>
      </c>
    </row>
    <row r="1816" spans="1:10" x14ac:dyDescent="0.25">
      <c r="F1816" s="6" t="s">
        <v>20</v>
      </c>
      <c r="G1816" s="27">
        <v>0</v>
      </c>
      <c r="J1816" s="7">
        <f>ROUND( D$1814*G1816,2 )</f>
        <v>0</v>
      </c>
    </row>
    <row r="1819" spans="1:10" x14ac:dyDescent="0.25">
      <c r="C1819" s="5" t="s">
        <v>275</v>
      </c>
    </row>
    <row r="1820" spans="1:10" x14ac:dyDescent="0.25">
      <c r="C1820" s="5" t="s">
        <v>276</v>
      </c>
    </row>
    <row r="1821" spans="1:10" x14ac:dyDescent="0.25">
      <c r="C1821" s="5" t="s">
        <v>279</v>
      </c>
    </row>
    <row r="1822" spans="1:10" x14ac:dyDescent="0.25">
      <c r="A1822" s="5">
        <v>26</v>
      </c>
      <c r="B1822" s="6" t="s">
        <v>280</v>
      </c>
      <c r="C1822" s="5"/>
      <c r="D1822" s="7">
        <f>ROUND( 4,2 )</f>
        <v>4</v>
      </c>
      <c r="E1822" s="5" t="s">
        <v>270</v>
      </c>
      <c r="F1822" s="6" t="s">
        <v>18</v>
      </c>
      <c r="G1822" s="27">
        <v>0</v>
      </c>
      <c r="H1822" s="7">
        <f>ROUND( D$1822*G1822,2 )</f>
        <v>0</v>
      </c>
    </row>
    <row r="1823" spans="1:10" x14ac:dyDescent="0.25">
      <c r="F1823" s="6" t="s">
        <v>19</v>
      </c>
      <c r="G1823" s="27">
        <v>0</v>
      </c>
      <c r="I1823" s="7">
        <f>ROUND( D$1822*G1823,0 )</f>
        <v>0</v>
      </c>
    </row>
    <row r="1824" spans="1:10" x14ac:dyDescent="0.25">
      <c r="F1824" s="6" t="s">
        <v>20</v>
      </c>
      <c r="G1824" s="27">
        <v>0</v>
      </c>
      <c r="J1824" s="7">
        <f>ROUND( D$1822*G1824,2 )</f>
        <v>0</v>
      </c>
    </row>
    <row r="1827" spans="1:10" x14ac:dyDescent="0.25">
      <c r="C1827" s="5" t="s">
        <v>275</v>
      </c>
    </row>
    <row r="1828" spans="1:10" x14ac:dyDescent="0.25">
      <c r="C1828" s="5" t="s">
        <v>276</v>
      </c>
    </row>
    <row r="1829" spans="1:10" x14ac:dyDescent="0.25">
      <c r="C1829" s="5" t="s">
        <v>281</v>
      </c>
    </row>
    <row r="1830" spans="1:10" x14ac:dyDescent="0.25">
      <c r="A1830" s="5">
        <v>27</v>
      </c>
      <c r="B1830" s="6" t="s">
        <v>282</v>
      </c>
      <c r="C1830" s="5"/>
      <c r="D1830" s="7">
        <f>ROUND( 4,2 )</f>
        <v>4</v>
      </c>
      <c r="E1830" s="5" t="s">
        <v>270</v>
      </c>
      <c r="F1830" s="6" t="s">
        <v>18</v>
      </c>
      <c r="G1830" s="27">
        <v>0</v>
      </c>
      <c r="H1830" s="7">
        <f>ROUND( D$1830*G1830,2 )</f>
        <v>0</v>
      </c>
    </row>
    <row r="1831" spans="1:10" x14ac:dyDescent="0.25">
      <c r="F1831" s="6" t="s">
        <v>19</v>
      </c>
      <c r="G1831" s="27">
        <v>0</v>
      </c>
      <c r="I1831" s="7">
        <f>ROUND( D$1830*G1831,0 )</f>
        <v>0</v>
      </c>
    </row>
    <row r="1832" spans="1:10" x14ac:dyDescent="0.25">
      <c r="F1832" s="6" t="s">
        <v>20</v>
      </c>
      <c r="G1832" s="27">
        <v>0</v>
      </c>
      <c r="J1832" s="7">
        <f>ROUND( D$1830*G1832,2 )</f>
        <v>0</v>
      </c>
    </row>
    <row r="1835" spans="1:10" x14ac:dyDescent="0.25">
      <c r="C1835" s="5" t="s">
        <v>275</v>
      </c>
    </row>
    <row r="1836" spans="1:10" x14ac:dyDescent="0.25">
      <c r="C1836" s="5" t="s">
        <v>276</v>
      </c>
    </row>
    <row r="1837" spans="1:10" x14ac:dyDescent="0.25">
      <c r="C1837" s="5" t="s">
        <v>283</v>
      </c>
    </row>
    <row r="1838" spans="1:10" x14ac:dyDescent="0.25">
      <c r="A1838" s="5">
        <v>28</v>
      </c>
      <c r="B1838" s="6" t="s">
        <v>284</v>
      </c>
      <c r="C1838" s="5"/>
      <c r="D1838" s="7">
        <f>ROUND( 4,2 )</f>
        <v>4</v>
      </c>
      <c r="E1838" s="5" t="s">
        <v>270</v>
      </c>
      <c r="F1838" s="6" t="s">
        <v>18</v>
      </c>
      <c r="G1838" s="27">
        <v>0</v>
      </c>
      <c r="H1838" s="7">
        <f>ROUND( D$1838*G1838,2 )</f>
        <v>0</v>
      </c>
    </row>
    <row r="1839" spans="1:10" x14ac:dyDescent="0.25">
      <c r="F1839" s="6" t="s">
        <v>19</v>
      </c>
      <c r="G1839" s="27">
        <v>0</v>
      </c>
      <c r="I1839" s="7">
        <f>ROUND( D$1838*G1839,0 )</f>
        <v>0</v>
      </c>
    </row>
    <row r="1840" spans="1:10" x14ac:dyDescent="0.25">
      <c r="F1840" s="6" t="s">
        <v>20</v>
      </c>
      <c r="G1840" s="27">
        <v>0</v>
      </c>
      <c r="J1840" s="7">
        <f>ROUND( D$1838*G1840,2 )</f>
        <v>0</v>
      </c>
    </row>
    <row r="1843" spans="1:10" x14ac:dyDescent="0.25">
      <c r="C1843" s="5" t="s">
        <v>285</v>
      </c>
    </row>
    <row r="1844" spans="1:10" x14ac:dyDescent="0.25">
      <c r="C1844" s="5" t="s">
        <v>276</v>
      </c>
    </row>
    <row r="1845" spans="1:10" x14ac:dyDescent="0.25">
      <c r="C1845" s="5" t="s">
        <v>286</v>
      </c>
    </row>
    <row r="1846" spans="1:10" x14ac:dyDescent="0.25">
      <c r="A1846" s="5">
        <v>29</v>
      </c>
      <c r="B1846" s="6" t="s">
        <v>287</v>
      </c>
      <c r="C1846" s="5"/>
      <c r="D1846" s="7">
        <f>ROUND( 1,2 )</f>
        <v>1</v>
      </c>
      <c r="E1846" s="5" t="s">
        <v>17</v>
      </c>
      <c r="F1846" s="6" t="s">
        <v>18</v>
      </c>
      <c r="G1846" s="27">
        <v>0</v>
      </c>
      <c r="H1846" s="7">
        <f>ROUND( D$1846*G1846,0 )</f>
        <v>0</v>
      </c>
    </row>
    <row r="1847" spans="1:10" x14ac:dyDescent="0.25">
      <c r="F1847" s="6" t="s">
        <v>19</v>
      </c>
      <c r="G1847" s="27">
        <v>0</v>
      </c>
      <c r="I1847" s="7">
        <f>ROUND( D$1846*G1847,0 )</f>
        <v>0</v>
      </c>
    </row>
    <row r="1848" spans="1:10" x14ac:dyDescent="0.25">
      <c r="F1848" s="6" t="s">
        <v>20</v>
      </c>
      <c r="G1848" s="27">
        <v>0</v>
      </c>
      <c r="J1848" s="7">
        <f>ROUND( D$1846*G1848,2 )</f>
        <v>0</v>
      </c>
    </row>
    <row r="1850" spans="1:10" ht="15.75" thickBot="1" x14ac:dyDescent="0.3"/>
    <row r="1851" spans="1:10" ht="15.75" x14ac:dyDescent="0.25">
      <c r="A1851" s="4"/>
      <c r="H1851" s="9">
        <f>ROUND( SUM(H1592:H1850),0 )</f>
        <v>0</v>
      </c>
      <c r="I1851" s="9">
        <f>ROUND( SUM(I1592:I1850),0 )</f>
        <v>0</v>
      </c>
      <c r="J1851" s="9">
        <f>ROUND( SUM(J1592:J1850),2 )</f>
        <v>0</v>
      </c>
    </row>
    <row r="1852" spans="1:10" ht="15.75" x14ac:dyDescent="0.25">
      <c r="A1852" s="4" t="s">
        <v>568</v>
      </c>
    </row>
    <row r="1854" spans="1:10" x14ac:dyDescent="0.25">
      <c r="C1854" s="5" t="s">
        <v>289</v>
      </c>
    </row>
    <row r="1855" spans="1:10" x14ac:dyDescent="0.25">
      <c r="C1855" s="5" t="s">
        <v>290</v>
      </c>
    </row>
    <row r="1856" spans="1:10" x14ac:dyDescent="0.25">
      <c r="C1856" s="5" t="s">
        <v>291</v>
      </c>
    </row>
    <row r="1857" spans="1:10" x14ac:dyDescent="0.25">
      <c r="C1857" s="5" t="s">
        <v>115</v>
      </c>
    </row>
    <row r="1858" spans="1:10" x14ac:dyDescent="0.25">
      <c r="C1858" s="5" t="s">
        <v>292</v>
      </c>
    </row>
    <row r="1859" spans="1:10" x14ac:dyDescent="0.25">
      <c r="C1859" s="5" t="s">
        <v>117</v>
      </c>
    </row>
    <row r="1860" spans="1:10" x14ac:dyDescent="0.25">
      <c r="C1860" s="5" t="s">
        <v>293</v>
      </c>
    </row>
    <row r="1861" spans="1:10" x14ac:dyDescent="0.25">
      <c r="A1861" s="5">
        <v>1</v>
      </c>
      <c r="B1861" s="6" t="s">
        <v>294</v>
      </c>
      <c r="C1861" s="5" t="s">
        <v>119</v>
      </c>
      <c r="D1861" s="8">
        <f>ROUND( 220,0 )</f>
        <v>220</v>
      </c>
      <c r="E1861" s="5" t="s">
        <v>32</v>
      </c>
      <c r="F1861" s="6" t="s">
        <v>18</v>
      </c>
      <c r="G1861" s="27">
        <v>0</v>
      </c>
      <c r="H1861" s="7">
        <f>ROUND( D$1861*G1861,0 )</f>
        <v>0</v>
      </c>
    </row>
    <row r="1862" spans="1:10" x14ac:dyDescent="0.25">
      <c r="F1862" s="6" t="s">
        <v>19</v>
      </c>
      <c r="G1862" s="27">
        <v>0</v>
      </c>
      <c r="I1862" s="7">
        <f>ROUND( D$1861*G1862,0 )</f>
        <v>0</v>
      </c>
    </row>
    <row r="1863" spans="1:10" x14ac:dyDescent="0.25">
      <c r="F1863" s="6" t="s">
        <v>20</v>
      </c>
      <c r="G1863" s="27">
        <v>0</v>
      </c>
      <c r="J1863" s="7">
        <f>ROUND( D$1861*G1863,2 )</f>
        <v>0</v>
      </c>
    </row>
    <row r="1866" spans="1:10" x14ac:dyDescent="0.25">
      <c r="C1866" s="5" t="s">
        <v>289</v>
      </c>
    </row>
    <row r="1867" spans="1:10" x14ac:dyDescent="0.25">
      <c r="C1867" s="5" t="s">
        <v>290</v>
      </c>
    </row>
    <row r="1868" spans="1:10" x14ac:dyDescent="0.25">
      <c r="C1868" s="5" t="s">
        <v>291</v>
      </c>
    </row>
    <row r="1869" spans="1:10" x14ac:dyDescent="0.25">
      <c r="C1869" s="5" t="s">
        <v>115</v>
      </c>
    </row>
    <row r="1870" spans="1:10" x14ac:dyDescent="0.25">
      <c r="C1870" s="5" t="s">
        <v>292</v>
      </c>
    </row>
    <row r="1871" spans="1:10" x14ac:dyDescent="0.25">
      <c r="C1871" s="5" t="s">
        <v>117</v>
      </c>
    </row>
    <row r="1872" spans="1:10" x14ac:dyDescent="0.25">
      <c r="C1872" s="5" t="s">
        <v>293</v>
      </c>
    </row>
    <row r="1873" spans="1:10" x14ac:dyDescent="0.25">
      <c r="A1873" s="5">
        <v>2</v>
      </c>
      <c r="B1873" s="6" t="s">
        <v>295</v>
      </c>
      <c r="C1873" s="5" t="s">
        <v>121</v>
      </c>
      <c r="D1873" s="8">
        <f>ROUND( 345,0 )</f>
        <v>345</v>
      </c>
      <c r="E1873" s="5" t="s">
        <v>32</v>
      </c>
      <c r="F1873" s="6" t="s">
        <v>18</v>
      </c>
      <c r="G1873" s="27">
        <v>0</v>
      </c>
      <c r="H1873" s="7">
        <f>ROUND( D$1873*G1873,0 )</f>
        <v>0</v>
      </c>
    </row>
    <row r="1874" spans="1:10" x14ac:dyDescent="0.25">
      <c r="F1874" s="6" t="s">
        <v>19</v>
      </c>
      <c r="G1874" s="27">
        <v>0</v>
      </c>
      <c r="I1874" s="7">
        <f>ROUND( D$1873*G1874,0 )</f>
        <v>0</v>
      </c>
    </row>
    <row r="1875" spans="1:10" x14ac:dyDescent="0.25">
      <c r="F1875" s="6" t="s">
        <v>20</v>
      </c>
      <c r="G1875" s="27">
        <v>0</v>
      </c>
      <c r="J1875" s="7">
        <f>ROUND( D$1873*G1875,2 )</f>
        <v>0</v>
      </c>
    </row>
    <row r="1878" spans="1:10" x14ac:dyDescent="0.25">
      <c r="C1878" s="5" t="s">
        <v>289</v>
      </c>
    </row>
    <row r="1879" spans="1:10" x14ac:dyDescent="0.25">
      <c r="C1879" s="5" t="s">
        <v>290</v>
      </c>
    </row>
    <row r="1880" spans="1:10" x14ac:dyDescent="0.25">
      <c r="C1880" s="5" t="s">
        <v>291</v>
      </c>
    </row>
    <row r="1881" spans="1:10" x14ac:dyDescent="0.25">
      <c r="C1881" s="5" t="s">
        <v>115</v>
      </c>
    </row>
    <row r="1882" spans="1:10" x14ac:dyDescent="0.25">
      <c r="C1882" s="5" t="s">
        <v>292</v>
      </c>
    </row>
    <row r="1883" spans="1:10" x14ac:dyDescent="0.25">
      <c r="C1883" s="5" t="s">
        <v>117</v>
      </c>
    </row>
    <row r="1884" spans="1:10" x14ac:dyDescent="0.25">
      <c r="C1884" s="5" t="s">
        <v>293</v>
      </c>
    </row>
    <row r="1885" spans="1:10" x14ac:dyDescent="0.25">
      <c r="A1885" s="5">
        <v>3</v>
      </c>
      <c r="B1885" s="6" t="s">
        <v>296</v>
      </c>
      <c r="C1885" s="5" t="s">
        <v>123</v>
      </c>
      <c r="D1885" s="7">
        <f>ROUND( 45,2 )</f>
        <v>45</v>
      </c>
      <c r="E1885" s="5" t="s">
        <v>32</v>
      </c>
      <c r="F1885" s="6" t="s">
        <v>18</v>
      </c>
      <c r="G1885" s="27">
        <v>0</v>
      </c>
      <c r="H1885" s="7">
        <f>ROUND( D$1885*G1885,0 )</f>
        <v>0</v>
      </c>
    </row>
    <row r="1886" spans="1:10" x14ac:dyDescent="0.25">
      <c r="F1886" s="6" t="s">
        <v>19</v>
      </c>
      <c r="G1886" s="27">
        <v>0</v>
      </c>
      <c r="I1886" s="7">
        <f>ROUND( D$1885*G1886,0 )</f>
        <v>0</v>
      </c>
    </row>
    <row r="1887" spans="1:10" x14ac:dyDescent="0.25">
      <c r="F1887" s="6" t="s">
        <v>20</v>
      </c>
      <c r="G1887" s="27">
        <v>0</v>
      </c>
      <c r="J1887" s="7">
        <f>ROUND( D$1885*G1887,2 )</f>
        <v>0</v>
      </c>
    </row>
    <row r="1890" spans="1:10" x14ac:dyDescent="0.25">
      <c r="C1890" s="5" t="s">
        <v>289</v>
      </c>
    </row>
    <row r="1891" spans="1:10" x14ac:dyDescent="0.25">
      <c r="C1891" s="5" t="s">
        <v>290</v>
      </c>
    </row>
    <row r="1892" spans="1:10" x14ac:dyDescent="0.25">
      <c r="C1892" s="5" t="s">
        <v>291</v>
      </c>
    </row>
    <row r="1893" spans="1:10" x14ac:dyDescent="0.25">
      <c r="C1893" s="5" t="s">
        <v>115</v>
      </c>
    </row>
    <row r="1894" spans="1:10" x14ac:dyDescent="0.25">
      <c r="C1894" s="5" t="s">
        <v>292</v>
      </c>
    </row>
    <row r="1895" spans="1:10" x14ac:dyDescent="0.25">
      <c r="C1895" s="5" t="s">
        <v>117</v>
      </c>
    </row>
    <row r="1896" spans="1:10" x14ac:dyDescent="0.25">
      <c r="C1896" s="5" t="s">
        <v>293</v>
      </c>
    </row>
    <row r="1897" spans="1:10" x14ac:dyDescent="0.25">
      <c r="A1897" s="5">
        <v>4</v>
      </c>
      <c r="B1897" s="6" t="s">
        <v>297</v>
      </c>
      <c r="C1897" s="5" t="s">
        <v>125</v>
      </c>
      <c r="D1897" s="8">
        <f>ROUND( 155,0 )</f>
        <v>155</v>
      </c>
      <c r="E1897" s="5" t="s">
        <v>32</v>
      </c>
      <c r="F1897" s="6" t="s">
        <v>18</v>
      </c>
      <c r="G1897" s="27">
        <v>0</v>
      </c>
      <c r="H1897" s="7">
        <f>ROUND( D$1897*G1897,0 )</f>
        <v>0</v>
      </c>
    </row>
    <row r="1898" spans="1:10" x14ac:dyDescent="0.25">
      <c r="F1898" s="6" t="s">
        <v>19</v>
      </c>
      <c r="G1898" s="27">
        <v>0</v>
      </c>
      <c r="I1898" s="7">
        <f>ROUND( D$1897*G1898,0 )</f>
        <v>0</v>
      </c>
    </row>
    <row r="1899" spans="1:10" x14ac:dyDescent="0.25">
      <c r="F1899" s="6" t="s">
        <v>20</v>
      </c>
      <c r="G1899" s="27">
        <v>0</v>
      </c>
      <c r="J1899" s="7">
        <f>ROUND( D$1897*G1899,2 )</f>
        <v>0</v>
      </c>
    </row>
    <row r="1902" spans="1:10" x14ac:dyDescent="0.25">
      <c r="C1902" s="5" t="s">
        <v>289</v>
      </c>
    </row>
    <row r="1903" spans="1:10" x14ac:dyDescent="0.25">
      <c r="C1903" s="5" t="s">
        <v>290</v>
      </c>
    </row>
    <row r="1904" spans="1:10" x14ac:dyDescent="0.25">
      <c r="C1904" s="5" t="s">
        <v>291</v>
      </c>
    </row>
    <row r="1905" spans="1:10" x14ac:dyDescent="0.25">
      <c r="C1905" s="5" t="s">
        <v>115</v>
      </c>
    </row>
    <row r="1906" spans="1:10" x14ac:dyDescent="0.25">
      <c r="C1906" s="5" t="s">
        <v>292</v>
      </c>
    </row>
    <row r="1907" spans="1:10" x14ac:dyDescent="0.25">
      <c r="C1907" s="5" t="s">
        <v>117</v>
      </c>
    </row>
    <row r="1908" spans="1:10" x14ac:dyDescent="0.25">
      <c r="C1908" s="5" t="s">
        <v>293</v>
      </c>
    </row>
    <row r="1909" spans="1:10" x14ac:dyDescent="0.25">
      <c r="A1909" s="5">
        <v>5</v>
      </c>
      <c r="B1909" s="6" t="s">
        <v>298</v>
      </c>
      <c r="C1909" s="5" t="s">
        <v>127</v>
      </c>
      <c r="D1909" s="8">
        <f>ROUND( 200,0 )</f>
        <v>200</v>
      </c>
      <c r="E1909" s="5" t="s">
        <v>32</v>
      </c>
      <c r="F1909" s="6" t="s">
        <v>18</v>
      </c>
      <c r="G1909" s="27">
        <v>0</v>
      </c>
      <c r="H1909" s="7">
        <f>ROUND( D$1909*G1909,0 )</f>
        <v>0</v>
      </c>
    </row>
    <row r="1910" spans="1:10" x14ac:dyDescent="0.25">
      <c r="F1910" s="6" t="s">
        <v>19</v>
      </c>
      <c r="G1910" s="27">
        <v>0</v>
      </c>
      <c r="I1910" s="7">
        <f>ROUND( D$1909*G1910,0 )</f>
        <v>0</v>
      </c>
    </row>
    <row r="1911" spans="1:10" x14ac:dyDescent="0.25">
      <c r="F1911" s="6" t="s">
        <v>20</v>
      </c>
      <c r="G1911" s="27">
        <v>0</v>
      </c>
      <c r="J1911" s="7">
        <f>ROUND( D$1909*G1911,2 )</f>
        <v>0</v>
      </c>
    </row>
    <row r="1914" spans="1:10" x14ac:dyDescent="0.25">
      <c r="C1914" s="5" t="s">
        <v>299</v>
      </c>
    </row>
    <row r="1915" spans="1:10" x14ac:dyDescent="0.25">
      <c r="C1915" s="5" t="s">
        <v>300</v>
      </c>
    </row>
    <row r="1916" spans="1:10" x14ac:dyDescent="0.25">
      <c r="C1916" s="5" t="s">
        <v>291</v>
      </c>
    </row>
    <row r="1917" spans="1:10" x14ac:dyDescent="0.25">
      <c r="C1917" s="5" t="s">
        <v>131</v>
      </c>
    </row>
    <row r="1918" spans="1:10" x14ac:dyDescent="0.25">
      <c r="C1918" s="5" t="s">
        <v>117</v>
      </c>
    </row>
    <row r="1919" spans="1:10" x14ac:dyDescent="0.25">
      <c r="C1919" s="5" t="s">
        <v>301</v>
      </c>
    </row>
    <row r="1920" spans="1:10" x14ac:dyDescent="0.25">
      <c r="A1920" s="5">
        <v>6</v>
      </c>
      <c r="B1920" s="6" t="s">
        <v>302</v>
      </c>
      <c r="C1920" s="5" t="s">
        <v>133</v>
      </c>
      <c r="D1920" s="7">
        <f>ROUND( 55,2 )</f>
        <v>55</v>
      </c>
      <c r="E1920" s="5" t="s">
        <v>32</v>
      </c>
      <c r="F1920" s="6" t="s">
        <v>18</v>
      </c>
      <c r="G1920" s="27">
        <v>0</v>
      </c>
      <c r="H1920" s="7">
        <f>ROUND( D$1920*G1920,0 )</f>
        <v>0</v>
      </c>
    </row>
    <row r="1921" spans="1:10" x14ac:dyDescent="0.25">
      <c r="F1921" s="6" t="s">
        <v>19</v>
      </c>
      <c r="G1921" s="27">
        <v>0</v>
      </c>
      <c r="I1921" s="7">
        <f>ROUND( D$1920*G1921,0 )</f>
        <v>0</v>
      </c>
    </row>
    <row r="1922" spans="1:10" x14ac:dyDescent="0.25">
      <c r="F1922" s="6" t="s">
        <v>20</v>
      </c>
      <c r="G1922" s="27">
        <v>0</v>
      </c>
      <c r="J1922" s="7">
        <f>ROUND( D$1920*G1922,2 )</f>
        <v>0</v>
      </c>
    </row>
    <row r="1925" spans="1:10" x14ac:dyDescent="0.25">
      <c r="C1925" s="5" t="s">
        <v>299</v>
      </c>
    </row>
    <row r="1926" spans="1:10" x14ac:dyDescent="0.25">
      <c r="C1926" s="5" t="s">
        <v>300</v>
      </c>
    </row>
    <row r="1927" spans="1:10" x14ac:dyDescent="0.25">
      <c r="C1927" s="5" t="s">
        <v>291</v>
      </c>
    </row>
    <row r="1928" spans="1:10" x14ac:dyDescent="0.25">
      <c r="C1928" s="5" t="s">
        <v>131</v>
      </c>
    </row>
    <row r="1929" spans="1:10" x14ac:dyDescent="0.25">
      <c r="C1929" s="5" t="s">
        <v>117</v>
      </c>
    </row>
    <row r="1930" spans="1:10" x14ac:dyDescent="0.25">
      <c r="C1930" s="5" t="s">
        <v>301</v>
      </c>
    </row>
    <row r="1931" spans="1:10" x14ac:dyDescent="0.25">
      <c r="A1931" s="5">
        <v>7</v>
      </c>
      <c r="B1931" s="6" t="s">
        <v>304</v>
      </c>
      <c r="C1931" s="5" t="s">
        <v>303</v>
      </c>
      <c r="D1931" s="8">
        <f>ROUND( 135,0 )</f>
        <v>135</v>
      </c>
      <c r="E1931" s="5" t="s">
        <v>32</v>
      </c>
      <c r="F1931" s="6" t="s">
        <v>18</v>
      </c>
      <c r="G1931" s="27">
        <v>0</v>
      </c>
      <c r="H1931" s="7">
        <f>ROUND( D$1931*G1931,0 )</f>
        <v>0</v>
      </c>
    </row>
    <row r="1932" spans="1:10" x14ac:dyDescent="0.25">
      <c r="F1932" s="6" t="s">
        <v>19</v>
      </c>
      <c r="G1932" s="27">
        <v>0</v>
      </c>
      <c r="I1932" s="7">
        <f>ROUND( D$1931*G1932,0 )</f>
        <v>0</v>
      </c>
    </row>
    <row r="1933" spans="1:10" x14ac:dyDescent="0.25">
      <c r="F1933" s="6" t="s">
        <v>20</v>
      </c>
      <c r="G1933" s="27">
        <v>0</v>
      </c>
      <c r="J1933" s="7">
        <f>ROUND( D$1931*G1933,2 )</f>
        <v>0</v>
      </c>
    </row>
    <row r="1936" spans="1:10" x14ac:dyDescent="0.25">
      <c r="C1936" s="5" t="s">
        <v>299</v>
      </c>
    </row>
    <row r="1937" spans="1:10" x14ac:dyDescent="0.25">
      <c r="C1937" s="5" t="s">
        <v>300</v>
      </c>
    </row>
    <row r="1938" spans="1:10" x14ac:dyDescent="0.25">
      <c r="C1938" s="5" t="s">
        <v>291</v>
      </c>
    </row>
    <row r="1939" spans="1:10" x14ac:dyDescent="0.25">
      <c r="C1939" s="5" t="s">
        <v>131</v>
      </c>
    </row>
    <row r="1940" spans="1:10" x14ac:dyDescent="0.25">
      <c r="C1940" s="5" t="s">
        <v>117</v>
      </c>
    </row>
    <row r="1941" spans="1:10" x14ac:dyDescent="0.25">
      <c r="C1941" s="5" t="s">
        <v>301</v>
      </c>
    </row>
    <row r="1942" spans="1:10" x14ac:dyDescent="0.25">
      <c r="A1942" s="5">
        <v>8</v>
      </c>
      <c r="B1942" s="6" t="s">
        <v>569</v>
      </c>
      <c r="C1942" s="5" t="s">
        <v>543</v>
      </c>
      <c r="D1942" s="7">
        <f>ROUND( 18,2 )</f>
        <v>18</v>
      </c>
      <c r="E1942" s="5" t="s">
        <v>32</v>
      </c>
      <c r="F1942" s="6" t="s">
        <v>18</v>
      </c>
      <c r="G1942" s="27">
        <v>0</v>
      </c>
      <c r="H1942" s="7">
        <f>ROUND( D$1942*G1942,0 )</f>
        <v>0</v>
      </c>
    </row>
    <row r="1943" spans="1:10" x14ac:dyDescent="0.25">
      <c r="F1943" s="6" t="s">
        <v>19</v>
      </c>
      <c r="G1943" s="27">
        <v>0</v>
      </c>
      <c r="I1943" s="7">
        <f>ROUND( D$1942*G1943,0 )</f>
        <v>0</v>
      </c>
    </row>
    <row r="1944" spans="1:10" x14ac:dyDescent="0.25">
      <c r="F1944" s="6" t="s">
        <v>20</v>
      </c>
      <c r="G1944" s="27">
        <v>0</v>
      </c>
      <c r="J1944" s="7">
        <f>ROUND( D$1942*G1944,2 )</f>
        <v>0</v>
      </c>
    </row>
    <row r="1947" spans="1:10" x14ac:dyDescent="0.25">
      <c r="C1947" s="5" t="s">
        <v>570</v>
      </c>
    </row>
    <row r="1948" spans="1:10" x14ac:dyDescent="0.25">
      <c r="C1948" s="5" t="s">
        <v>571</v>
      </c>
    </row>
    <row r="1949" spans="1:10" x14ac:dyDescent="0.25">
      <c r="C1949" s="5" t="s">
        <v>572</v>
      </c>
    </row>
    <row r="1950" spans="1:10" x14ac:dyDescent="0.25">
      <c r="C1950" s="5" t="s">
        <v>117</v>
      </c>
    </row>
    <row r="1951" spans="1:10" x14ac:dyDescent="0.25">
      <c r="C1951" s="5" t="s">
        <v>573</v>
      </c>
    </row>
    <row r="1952" spans="1:10" x14ac:dyDescent="0.25">
      <c r="C1952" s="5" t="s">
        <v>574</v>
      </c>
    </row>
    <row r="1953" spans="1:10" x14ac:dyDescent="0.25">
      <c r="C1953" s="5" t="s">
        <v>575</v>
      </c>
    </row>
    <row r="1954" spans="1:10" x14ac:dyDescent="0.25">
      <c r="A1954" s="5">
        <v>9</v>
      </c>
      <c r="B1954" s="6" t="s">
        <v>577</v>
      </c>
      <c r="C1954" s="5" t="s">
        <v>576</v>
      </c>
      <c r="D1954" s="7">
        <f>ROUND( 50,2 )</f>
        <v>50</v>
      </c>
      <c r="E1954" s="5" t="s">
        <v>32</v>
      </c>
      <c r="F1954" s="6" t="s">
        <v>18</v>
      </c>
      <c r="G1954" s="27">
        <v>0</v>
      </c>
      <c r="H1954" s="7">
        <f>ROUND( D$1954*G1954,0 )</f>
        <v>0</v>
      </c>
    </row>
    <row r="1955" spans="1:10" x14ac:dyDescent="0.25">
      <c r="F1955" s="6" t="s">
        <v>19</v>
      </c>
      <c r="G1955" s="27">
        <v>0</v>
      </c>
      <c r="I1955" s="7">
        <f>ROUND( D$1954*G1955,0 )</f>
        <v>0</v>
      </c>
    </row>
    <row r="1956" spans="1:10" x14ac:dyDescent="0.25">
      <c r="F1956" s="6" t="s">
        <v>20</v>
      </c>
      <c r="G1956" s="27">
        <v>0</v>
      </c>
      <c r="J1956" s="7">
        <f>ROUND( D$1954*G1956,2 )</f>
        <v>0</v>
      </c>
    </row>
    <row r="1959" spans="1:10" x14ac:dyDescent="0.25">
      <c r="C1959" s="5" t="s">
        <v>570</v>
      </c>
    </row>
    <row r="1960" spans="1:10" x14ac:dyDescent="0.25">
      <c r="C1960" s="5" t="s">
        <v>571</v>
      </c>
    </row>
    <row r="1961" spans="1:10" x14ac:dyDescent="0.25">
      <c r="C1961" s="5" t="s">
        <v>572</v>
      </c>
    </row>
    <row r="1962" spans="1:10" x14ac:dyDescent="0.25">
      <c r="C1962" s="5" t="s">
        <v>117</v>
      </c>
    </row>
    <row r="1963" spans="1:10" x14ac:dyDescent="0.25">
      <c r="C1963" s="5" t="s">
        <v>573</v>
      </c>
    </row>
    <row r="1964" spans="1:10" x14ac:dyDescent="0.25">
      <c r="C1964" s="5" t="s">
        <v>574</v>
      </c>
    </row>
    <row r="1965" spans="1:10" x14ac:dyDescent="0.25">
      <c r="C1965" s="5" t="s">
        <v>575</v>
      </c>
    </row>
    <row r="1966" spans="1:10" x14ac:dyDescent="0.25">
      <c r="A1966" s="5">
        <v>10</v>
      </c>
      <c r="B1966" s="6" t="s">
        <v>579</v>
      </c>
      <c r="C1966" s="5" t="s">
        <v>578</v>
      </c>
      <c r="D1966" s="7">
        <f>ROUND( 20,2 )</f>
        <v>20</v>
      </c>
      <c r="E1966" s="5" t="s">
        <v>32</v>
      </c>
      <c r="F1966" s="6" t="s">
        <v>18</v>
      </c>
      <c r="G1966" s="27">
        <v>0</v>
      </c>
      <c r="H1966" s="7">
        <f>ROUND( D$1966*G1966,0 )</f>
        <v>0</v>
      </c>
    </row>
    <row r="1967" spans="1:10" x14ac:dyDescent="0.25">
      <c r="F1967" s="6" t="s">
        <v>19</v>
      </c>
      <c r="G1967" s="27">
        <v>0</v>
      </c>
      <c r="I1967" s="7">
        <f>ROUND( D$1966*G1967,0 )</f>
        <v>0</v>
      </c>
    </row>
    <row r="1968" spans="1:10" x14ac:dyDescent="0.25">
      <c r="F1968" s="6" t="s">
        <v>20</v>
      </c>
      <c r="G1968" s="27">
        <v>0</v>
      </c>
      <c r="J1968" s="7">
        <f>ROUND( D$1966*G1968,2 )</f>
        <v>0</v>
      </c>
    </row>
    <row r="1971" spans="1:10" x14ac:dyDescent="0.25">
      <c r="C1971" s="5" t="s">
        <v>305</v>
      </c>
    </row>
    <row r="1972" spans="1:10" x14ac:dyDescent="0.25">
      <c r="C1972" s="5" t="s">
        <v>306</v>
      </c>
    </row>
    <row r="1973" spans="1:10" x14ac:dyDescent="0.25">
      <c r="C1973" s="5" t="s">
        <v>307</v>
      </c>
    </row>
    <row r="1974" spans="1:10" x14ac:dyDescent="0.25">
      <c r="C1974" s="5" t="s">
        <v>131</v>
      </c>
    </row>
    <row r="1975" spans="1:10" x14ac:dyDescent="0.25">
      <c r="C1975" s="5" t="s">
        <v>580</v>
      </c>
    </row>
    <row r="1976" spans="1:10" x14ac:dyDescent="0.25">
      <c r="A1976" s="5">
        <v>11</v>
      </c>
      <c r="B1976" s="6" t="s">
        <v>582</v>
      </c>
      <c r="C1976" s="5" t="s">
        <v>581</v>
      </c>
      <c r="D1976" s="7">
        <f>ROUND( 2,2 )</f>
        <v>2</v>
      </c>
      <c r="E1976" s="5" t="s">
        <v>17</v>
      </c>
      <c r="F1976" s="6" t="s">
        <v>18</v>
      </c>
      <c r="G1976" s="27">
        <v>0</v>
      </c>
      <c r="H1976" s="7">
        <f>ROUND( D$1976*G1976,0 )</f>
        <v>0</v>
      </c>
    </row>
    <row r="1977" spans="1:10" x14ac:dyDescent="0.25">
      <c r="F1977" s="6" t="s">
        <v>19</v>
      </c>
      <c r="G1977" s="27">
        <v>0</v>
      </c>
      <c r="I1977" s="7">
        <f>ROUND( D$1976*G1977,0 )</f>
        <v>0</v>
      </c>
    </row>
    <row r="1978" spans="1:10" x14ac:dyDescent="0.25">
      <c r="F1978" s="6" t="s">
        <v>20</v>
      </c>
      <c r="G1978" s="27">
        <v>0</v>
      </c>
      <c r="J1978" s="7">
        <f>ROUND( D$1976*G1978,2 )</f>
        <v>0</v>
      </c>
    </row>
    <row r="1981" spans="1:10" x14ac:dyDescent="0.25">
      <c r="C1981" s="5" t="s">
        <v>311</v>
      </c>
    </row>
    <row r="1982" spans="1:10" x14ac:dyDescent="0.25">
      <c r="C1982" s="5" t="s">
        <v>312</v>
      </c>
    </row>
    <row r="1983" spans="1:10" x14ac:dyDescent="0.25">
      <c r="C1983" s="5" t="s">
        <v>313</v>
      </c>
    </row>
    <row r="1984" spans="1:10" x14ac:dyDescent="0.25">
      <c r="C1984" s="5" t="s">
        <v>314</v>
      </c>
    </row>
    <row r="1985" spans="1:10" x14ac:dyDescent="0.25">
      <c r="A1985" s="5">
        <v>12</v>
      </c>
      <c r="B1985" s="6" t="s">
        <v>315</v>
      </c>
      <c r="C1985" s="5" t="s">
        <v>119</v>
      </c>
      <c r="D1985" s="7">
        <f>ROUND( 4,2 )</f>
        <v>4</v>
      </c>
      <c r="E1985" s="5" t="s">
        <v>17</v>
      </c>
      <c r="F1985" s="6" t="s">
        <v>18</v>
      </c>
      <c r="G1985" s="27">
        <v>0</v>
      </c>
      <c r="H1985" s="7">
        <f>ROUND( D$1985*G1985,0 )</f>
        <v>0</v>
      </c>
    </row>
    <row r="1986" spans="1:10" x14ac:dyDescent="0.25">
      <c r="F1986" s="6" t="s">
        <v>19</v>
      </c>
      <c r="G1986" s="27">
        <v>0</v>
      </c>
      <c r="I1986" s="7">
        <f>ROUND( D$1985*G1986,2 )</f>
        <v>0</v>
      </c>
    </row>
    <row r="1987" spans="1:10" x14ac:dyDescent="0.25">
      <c r="F1987" s="6" t="s">
        <v>20</v>
      </c>
      <c r="G1987" s="27">
        <v>0</v>
      </c>
      <c r="J1987" s="7">
        <f>ROUND( D$1985*G1987,2 )</f>
        <v>0</v>
      </c>
    </row>
    <row r="1990" spans="1:10" x14ac:dyDescent="0.25">
      <c r="C1990" s="5" t="s">
        <v>311</v>
      </c>
    </row>
    <row r="1991" spans="1:10" x14ac:dyDescent="0.25">
      <c r="C1991" s="5" t="s">
        <v>312</v>
      </c>
    </row>
    <row r="1992" spans="1:10" x14ac:dyDescent="0.25">
      <c r="C1992" s="5" t="s">
        <v>313</v>
      </c>
    </row>
    <row r="1993" spans="1:10" x14ac:dyDescent="0.25">
      <c r="C1993" s="5" t="s">
        <v>314</v>
      </c>
    </row>
    <row r="1994" spans="1:10" x14ac:dyDescent="0.25">
      <c r="A1994" s="5">
        <v>13</v>
      </c>
      <c r="B1994" s="6" t="s">
        <v>583</v>
      </c>
      <c r="C1994" s="5" t="s">
        <v>127</v>
      </c>
      <c r="D1994" s="7">
        <f>ROUND( 6,2 )</f>
        <v>6</v>
      </c>
      <c r="E1994" s="5" t="s">
        <v>17</v>
      </c>
      <c r="F1994" s="6" t="s">
        <v>18</v>
      </c>
      <c r="G1994" s="27">
        <v>0</v>
      </c>
      <c r="H1994" s="7">
        <f>ROUND( D$1994*G1994,0 )</f>
        <v>0</v>
      </c>
    </row>
    <row r="1995" spans="1:10" x14ac:dyDescent="0.25">
      <c r="F1995" s="6" t="s">
        <v>19</v>
      </c>
      <c r="G1995" s="27">
        <v>0</v>
      </c>
      <c r="I1995" s="7">
        <f>ROUND( D$1994*G1995,2 )</f>
        <v>0</v>
      </c>
    </row>
    <row r="1996" spans="1:10" x14ac:dyDescent="0.25">
      <c r="F1996" s="6" t="s">
        <v>20</v>
      </c>
      <c r="G1996" s="27">
        <v>0</v>
      </c>
      <c r="J1996" s="7">
        <f>ROUND( D$1994*G1996,2 )</f>
        <v>0</v>
      </c>
    </row>
    <row r="1999" spans="1:10" x14ac:dyDescent="0.25">
      <c r="C1999" s="5" t="s">
        <v>311</v>
      </c>
    </row>
    <row r="2000" spans="1:10" x14ac:dyDescent="0.25">
      <c r="C2000" s="5" t="s">
        <v>312</v>
      </c>
    </row>
    <row r="2001" spans="1:10" x14ac:dyDescent="0.25">
      <c r="C2001" s="5" t="s">
        <v>131</v>
      </c>
    </row>
    <row r="2002" spans="1:10" x14ac:dyDescent="0.25">
      <c r="C2002" s="5" t="s">
        <v>314</v>
      </c>
    </row>
    <row r="2003" spans="1:10" x14ac:dyDescent="0.25">
      <c r="A2003" s="5">
        <v>14</v>
      </c>
      <c r="B2003" s="6" t="s">
        <v>316</v>
      </c>
      <c r="C2003" s="5" t="s">
        <v>133</v>
      </c>
      <c r="D2003" s="7">
        <f>ROUND( 4,2 )</f>
        <v>4</v>
      </c>
      <c r="E2003" s="5" t="s">
        <v>17</v>
      </c>
      <c r="F2003" s="6" t="s">
        <v>18</v>
      </c>
      <c r="G2003" s="27">
        <v>0</v>
      </c>
      <c r="H2003" s="7">
        <f>ROUND( D$2003*G2003,0 )</f>
        <v>0</v>
      </c>
    </row>
    <row r="2004" spans="1:10" x14ac:dyDescent="0.25">
      <c r="F2004" s="6" t="s">
        <v>19</v>
      </c>
      <c r="G2004" s="27">
        <v>0</v>
      </c>
      <c r="I2004" s="7">
        <f>ROUND( D$2003*G2004,2 )</f>
        <v>0</v>
      </c>
    </row>
    <row r="2005" spans="1:10" x14ac:dyDescent="0.25">
      <c r="F2005" s="6" t="s">
        <v>20</v>
      </c>
      <c r="G2005" s="27">
        <v>0</v>
      </c>
      <c r="J2005" s="7">
        <f>ROUND( D$2003*G2005,2 )</f>
        <v>0</v>
      </c>
    </row>
    <row r="2008" spans="1:10" x14ac:dyDescent="0.25">
      <c r="C2008" s="5" t="s">
        <v>311</v>
      </c>
    </row>
    <row r="2009" spans="1:10" x14ac:dyDescent="0.25">
      <c r="C2009" s="5" t="s">
        <v>312</v>
      </c>
    </row>
    <row r="2010" spans="1:10" x14ac:dyDescent="0.25">
      <c r="C2010" s="5" t="s">
        <v>131</v>
      </c>
    </row>
    <row r="2011" spans="1:10" x14ac:dyDescent="0.25">
      <c r="C2011" s="5" t="s">
        <v>314</v>
      </c>
    </row>
    <row r="2012" spans="1:10" x14ac:dyDescent="0.25">
      <c r="A2012" s="5">
        <v>15</v>
      </c>
      <c r="B2012" s="6" t="s">
        <v>317</v>
      </c>
      <c r="C2012" s="5" t="s">
        <v>303</v>
      </c>
      <c r="D2012" s="7">
        <f>ROUND( 2,2 )</f>
        <v>2</v>
      </c>
      <c r="E2012" s="5" t="s">
        <v>17</v>
      </c>
      <c r="F2012" s="6" t="s">
        <v>18</v>
      </c>
      <c r="G2012" s="27">
        <v>0</v>
      </c>
      <c r="H2012" s="7">
        <f>ROUND( D$2012*G2012,0 )</f>
        <v>0</v>
      </c>
    </row>
    <row r="2013" spans="1:10" x14ac:dyDescent="0.25">
      <c r="F2013" s="6" t="s">
        <v>19</v>
      </c>
      <c r="G2013" s="27">
        <v>0</v>
      </c>
      <c r="I2013" s="7">
        <f>ROUND( D$2012*G2013,2 )</f>
        <v>0</v>
      </c>
    </row>
    <row r="2014" spans="1:10" x14ac:dyDescent="0.25">
      <c r="F2014" s="6" t="s">
        <v>20</v>
      </c>
      <c r="G2014" s="27">
        <v>0</v>
      </c>
      <c r="J2014" s="7">
        <f>ROUND( D$2012*G2014,2 )</f>
        <v>0</v>
      </c>
    </row>
    <row r="2017" spans="1:10" x14ac:dyDescent="0.25">
      <c r="C2017" s="5" t="s">
        <v>318</v>
      </c>
    </row>
    <row r="2018" spans="1:10" x14ac:dyDescent="0.25">
      <c r="C2018" s="5" t="s">
        <v>179</v>
      </c>
    </row>
    <row r="2019" spans="1:10" x14ac:dyDescent="0.25">
      <c r="C2019" s="5" t="s">
        <v>319</v>
      </c>
    </row>
    <row r="2020" spans="1:10" x14ac:dyDescent="0.25">
      <c r="A2020" s="5">
        <v>16</v>
      </c>
      <c r="B2020" s="6" t="s">
        <v>320</v>
      </c>
      <c r="C2020" s="5" t="s">
        <v>121</v>
      </c>
      <c r="D2020" s="7">
        <f>ROUND( 4,2 )</f>
        <v>4</v>
      </c>
      <c r="E2020" s="5" t="s">
        <v>17</v>
      </c>
      <c r="F2020" s="6" t="s">
        <v>18</v>
      </c>
      <c r="G2020" s="27">
        <v>0</v>
      </c>
      <c r="H2020" s="7">
        <f>ROUND( D$2020*G2020,0 )</f>
        <v>0</v>
      </c>
    </row>
    <row r="2021" spans="1:10" x14ac:dyDescent="0.25">
      <c r="F2021" s="6" t="s">
        <v>19</v>
      </c>
      <c r="G2021" s="27">
        <v>0</v>
      </c>
      <c r="I2021" s="7">
        <f>ROUND( D$2020*G2021,0 )</f>
        <v>0</v>
      </c>
    </row>
    <row r="2022" spans="1:10" x14ac:dyDescent="0.25">
      <c r="F2022" s="6" t="s">
        <v>20</v>
      </c>
      <c r="G2022" s="27">
        <v>0</v>
      </c>
      <c r="J2022" s="7">
        <f>ROUND( D$2020*G2022,2 )</f>
        <v>0</v>
      </c>
    </row>
    <row r="2025" spans="1:10" x14ac:dyDescent="0.25">
      <c r="C2025" s="5" t="s">
        <v>321</v>
      </c>
    </row>
    <row r="2026" spans="1:10" x14ac:dyDescent="0.25">
      <c r="C2026" s="5" t="s">
        <v>322</v>
      </c>
    </row>
    <row r="2027" spans="1:10" x14ac:dyDescent="0.25">
      <c r="C2027" s="5" t="s">
        <v>323</v>
      </c>
    </row>
    <row r="2028" spans="1:10" x14ac:dyDescent="0.25">
      <c r="C2028" s="5" t="s">
        <v>179</v>
      </c>
    </row>
    <row r="2029" spans="1:10" x14ac:dyDescent="0.25">
      <c r="C2029" s="5" t="s">
        <v>324</v>
      </c>
    </row>
    <row r="2030" spans="1:10" x14ac:dyDescent="0.25">
      <c r="C2030" s="5" t="s">
        <v>325</v>
      </c>
    </row>
    <row r="2031" spans="1:10" x14ac:dyDescent="0.25">
      <c r="A2031" s="5">
        <v>17</v>
      </c>
      <c r="B2031" s="6" t="s">
        <v>327</v>
      </c>
      <c r="C2031" s="5" t="s">
        <v>326</v>
      </c>
      <c r="D2031" s="7">
        <f>ROUND( 2,2 )</f>
        <v>2</v>
      </c>
      <c r="E2031" s="5" t="s">
        <v>17</v>
      </c>
      <c r="F2031" s="6" t="s">
        <v>18</v>
      </c>
      <c r="G2031" s="27">
        <v>0</v>
      </c>
      <c r="H2031" s="7">
        <f>ROUND( D$2031*G2031,0 )</f>
        <v>0</v>
      </c>
    </row>
    <row r="2032" spans="1:10" x14ac:dyDescent="0.25">
      <c r="F2032" s="6" t="s">
        <v>19</v>
      </c>
      <c r="G2032" s="27">
        <v>0</v>
      </c>
      <c r="I2032" s="7">
        <f>ROUND( D$2031*G2032,0 )</f>
        <v>0</v>
      </c>
    </row>
    <row r="2033" spans="1:10" x14ac:dyDescent="0.25">
      <c r="F2033" s="6" t="s">
        <v>20</v>
      </c>
      <c r="G2033" s="27">
        <v>0</v>
      </c>
      <c r="J2033" s="7">
        <f>ROUND( D$2031*G2033,2 )</f>
        <v>0</v>
      </c>
    </row>
    <row r="2036" spans="1:10" x14ac:dyDescent="0.25">
      <c r="C2036" s="5" t="s">
        <v>328</v>
      </c>
    </row>
    <row r="2037" spans="1:10" x14ac:dyDescent="0.25">
      <c r="C2037" s="5" t="s">
        <v>329</v>
      </c>
    </row>
    <row r="2038" spans="1:10" x14ac:dyDescent="0.25">
      <c r="C2038" s="5" t="s">
        <v>330</v>
      </c>
    </row>
    <row r="2039" spans="1:10" x14ac:dyDescent="0.25">
      <c r="C2039" s="5" t="s">
        <v>179</v>
      </c>
    </row>
    <row r="2040" spans="1:10" x14ac:dyDescent="0.25">
      <c r="C2040" s="5" t="s">
        <v>324</v>
      </c>
    </row>
    <row r="2041" spans="1:10" x14ac:dyDescent="0.25">
      <c r="C2041" s="5" t="s">
        <v>331</v>
      </c>
    </row>
    <row r="2042" spans="1:10" x14ac:dyDescent="0.25">
      <c r="A2042" s="5">
        <v>18</v>
      </c>
      <c r="B2042" s="6" t="s">
        <v>333</v>
      </c>
      <c r="C2042" s="5" t="s">
        <v>332</v>
      </c>
      <c r="D2042" s="7">
        <f>ROUND( 6,2 )</f>
        <v>6</v>
      </c>
      <c r="E2042" s="5" t="s">
        <v>17</v>
      </c>
      <c r="F2042" s="6" t="s">
        <v>18</v>
      </c>
      <c r="G2042" s="27">
        <v>0</v>
      </c>
      <c r="H2042" s="7">
        <f>ROUND( D$2042*G2042,0 )</f>
        <v>0</v>
      </c>
    </row>
    <row r="2043" spans="1:10" x14ac:dyDescent="0.25">
      <c r="F2043" s="6" t="s">
        <v>19</v>
      </c>
      <c r="G2043" s="27">
        <v>0</v>
      </c>
      <c r="I2043" s="7">
        <f>ROUND( D$2042*G2043,0 )</f>
        <v>0</v>
      </c>
    </row>
    <row r="2044" spans="1:10" x14ac:dyDescent="0.25">
      <c r="F2044" s="6" t="s">
        <v>20</v>
      </c>
      <c r="G2044" s="27">
        <v>0</v>
      </c>
      <c r="J2044" s="7">
        <f>ROUND( D$2042*G2044,2 )</f>
        <v>0</v>
      </c>
    </row>
    <row r="2047" spans="1:10" x14ac:dyDescent="0.25">
      <c r="C2047" s="5" t="s">
        <v>334</v>
      </c>
    </row>
    <row r="2048" spans="1:10" x14ac:dyDescent="0.25">
      <c r="C2048" s="5" t="s">
        <v>335</v>
      </c>
    </row>
    <row r="2049" spans="1:10" x14ac:dyDescent="0.25">
      <c r="C2049" s="5" t="s">
        <v>336</v>
      </c>
    </row>
    <row r="2050" spans="1:10" x14ac:dyDescent="0.25">
      <c r="C2050" s="5" t="s">
        <v>337</v>
      </c>
    </row>
    <row r="2051" spans="1:10" x14ac:dyDescent="0.25">
      <c r="C2051" s="5" t="s">
        <v>338</v>
      </c>
    </row>
    <row r="2052" spans="1:10" x14ac:dyDescent="0.25">
      <c r="C2052" s="5" t="s">
        <v>339</v>
      </c>
    </row>
    <row r="2053" spans="1:10" x14ac:dyDescent="0.25">
      <c r="C2053" s="5" t="s">
        <v>179</v>
      </c>
    </row>
    <row r="2054" spans="1:10" x14ac:dyDescent="0.25">
      <c r="C2054" s="5" t="s">
        <v>340</v>
      </c>
    </row>
    <row r="2055" spans="1:10" x14ac:dyDescent="0.25">
      <c r="A2055" s="5">
        <v>19</v>
      </c>
      <c r="B2055" s="6" t="s">
        <v>342</v>
      </c>
      <c r="C2055" s="5" t="s">
        <v>341</v>
      </c>
      <c r="D2055" s="7">
        <f>ROUND( 2,2 )</f>
        <v>2</v>
      </c>
      <c r="E2055" s="5" t="s">
        <v>17</v>
      </c>
      <c r="F2055" s="6" t="s">
        <v>18</v>
      </c>
      <c r="G2055" s="27">
        <v>0</v>
      </c>
      <c r="H2055" s="7">
        <f>ROUND( D$2055*G2055,0 )</f>
        <v>0</v>
      </c>
    </row>
    <row r="2056" spans="1:10" x14ac:dyDescent="0.25">
      <c r="F2056" s="6" t="s">
        <v>19</v>
      </c>
      <c r="G2056" s="27">
        <v>0</v>
      </c>
      <c r="I2056" s="7">
        <f>ROUND( D$2055*G2056,0 )</f>
        <v>0</v>
      </c>
    </row>
    <row r="2057" spans="1:10" x14ac:dyDescent="0.25">
      <c r="F2057" s="6" t="s">
        <v>20</v>
      </c>
      <c r="G2057" s="27">
        <v>0</v>
      </c>
      <c r="J2057" s="7">
        <f>ROUND( D$2055*G2057,2 )</f>
        <v>0</v>
      </c>
    </row>
    <row r="2060" spans="1:10" x14ac:dyDescent="0.25">
      <c r="C2060" s="5" t="s">
        <v>334</v>
      </c>
    </row>
    <row r="2061" spans="1:10" x14ac:dyDescent="0.25">
      <c r="C2061" s="5" t="s">
        <v>335</v>
      </c>
    </row>
    <row r="2062" spans="1:10" x14ac:dyDescent="0.25">
      <c r="C2062" s="5" t="s">
        <v>336</v>
      </c>
    </row>
    <row r="2063" spans="1:10" x14ac:dyDescent="0.25">
      <c r="C2063" s="5" t="s">
        <v>337</v>
      </c>
    </row>
    <row r="2064" spans="1:10" x14ac:dyDescent="0.25">
      <c r="C2064" s="5" t="s">
        <v>338</v>
      </c>
    </row>
    <row r="2065" spans="1:10" x14ac:dyDescent="0.25">
      <c r="C2065" s="5" t="s">
        <v>339</v>
      </c>
    </row>
    <row r="2066" spans="1:10" x14ac:dyDescent="0.25">
      <c r="C2066" s="5" t="s">
        <v>179</v>
      </c>
    </row>
    <row r="2067" spans="1:10" x14ac:dyDescent="0.25">
      <c r="C2067" s="5" t="s">
        <v>343</v>
      </c>
    </row>
    <row r="2068" spans="1:10" x14ac:dyDescent="0.25">
      <c r="A2068" s="5">
        <v>20</v>
      </c>
      <c r="B2068" s="6" t="s">
        <v>585</v>
      </c>
      <c r="C2068" s="5" t="s">
        <v>584</v>
      </c>
      <c r="D2068" s="7">
        <f>ROUND( 1,2 )</f>
        <v>1</v>
      </c>
      <c r="E2068" s="5" t="s">
        <v>17</v>
      </c>
      <c r="F2068" s="6" t="s">
        <v>18</v>
      </c>
      <c r="G2068" s="27">
        <v>0</v>
      </c>
      <c r="H2068" s="7">
        <f>ROUND( D$2068*G2068,0 )</f>
        <v>0</v>
      </c>
    </row>
    <row r="2069" spans="1:10" x14ac:dyDescent="0.25">
      <c r="F2069" s="6" t="s">
        <v>19</v>
      </c>
      <c r="G2069" s="27">
        <v>0</v>
      </c>
      <c r="I2069" s="7">
        <f>ROUND( D$2068*G2069,0 )</f>
        <v>0</v>
      </c>
    </row>
    <row r="2070" spans="1:10" x14ac:dyDescent="0.25">
      <c r="F2070" s="6" t="s">
        <v>20</v>
      </c>
      <c r="G2070" s="27">
        <v>0</v>
      </c>
      <c r="J2070" s="7">
        <f>ROUND( D$2068*G2070,2 )</f>
        <v>0</v>
      </c>
    </row>
    <row r="2073" spans="1:10" x14ac:dyDescent="0.25">
      <c r="C2073" s="5" t="s">
        <v>334</v>
      </c>
    </row>
    <row r="2074" spans="1:10" x14ac:dyDescent="0.25">
      <c r="C2074" s="5" t="s">
        <v>586</v>
      </c>
    </row>
    <row r="2075" spans="1:10" x14ac:dyDescent="0.25">
      <c r="C2075" s="5" t="s">
        <v>587</v>
      </c>
    </row>
    <row r="2076" spans="1:10" x14ac:dyDescent="0.25">
      <c r="C2076" s="5" t="s">
        <v>588</v>
      </c>
    </row>
    <row r="2077" spans="1:10" x14ac:dyDescent="0.25">
      <c r="C2077" s="5" t="s">
        <v>589</v>
      </c>
    </row>
    <row r="2078" spans="1:10" x14ac:dyDescent="0.25">
      <c r="C2078" s="5" t="s">
        <v>590</v>
      </c>
    </row>
    <row r="2079" spans="1:10" x14ac:dyDescent="0.25">
      <c r="C2079" s="5" t="s">
        <v>591</v>
      </c>
    </row>
    <row r="2080" spans="1:10" x14ac:dyDescent="0.25">
      <c r="C2080" s="5" t="s">
        <v>179</v>
      </c>
    </row>
    <row r="2081" spans="1:10" x14ac:dyDescent="0.25">
      <c r="C2081" s="5" t="s">
        <v>592</v>
      </c>
    </row>
    <row r="2082" spans="1:10" x14ac:dyDescent="0.25">
      <c r="A2082" s="5">
        <v>21</v>
      </c>
      <c r="B2082" s="6" t="s">
        <v>594</v>
      </c>
      <c r="C2082" s="5" t="s">
        <v>593</v>
      </c>
      <c r="D2082" s="7">
        <f>ROUND( 1,2 )</f>
        <v>1</v>
      </c>
      <c r="E2082" s="5" t="s">
        <v>17</v>
      </c>
      <c r="F2082" s="6" t="s">
        <v>18</v>
      </c>
      <c r="G2082" s="27">
        <v>0</v>
      </c>
      <c r="H2082" s="7">
        <f>ROUND( D$2082*G2082,0 )</f>
        <v>0</v>
      </c>
    </row>
    <row r="2083" spans="1:10" x14ac:dyDescent="0.25">
      <c r="F2083" s="6" t="s">
        <v>19</v>
      </c>
      <c r="G2083" s="27">
        <v>0</v>
      </c>
      <c r="I2083" s="7">
        <f>ROUND( D$2082*G2083,0 )</f>
        <v>0</v>
      </c>
    </row>
    <row r="2084" spans="1:10" x14ac:dyDescent="0.25">
      <c r="F2084" s="6" t="s">
        <v>20</v>
      </c>
      <c r="G2084" s="27">
        <v>0</v>
      </c>
      <c r="J2084" s="7">
        <f>ROUND( D$2082*G2084,2 )</f>
        <v>0</v>
      </c>
    </row>
    <row r="2087" spans="1:10" x14ac:dyDescent="0.25">
      <c r="C2087" s="5" t="s">
        <v>334</v>
      </c>
    </row>
    <row r="2088" spans="1:10" x14ac:dyDescent="0.25">
      <c r="C2088" s="5" t="s">
        <v>586</v>
      </c>
    </row>
    <row r="2089" spans="1:10" x14ac:dyDescent="0.25">
      <c r="C2089" s="5" t="s">
        <v>587</v>
      </c>
    </row>
    <row r="2090" spans="1:10" x14ac:dyDescent="0.25">
      <c r="C2090" s="5" t="s">
        <v>588</v>
      </c>
    </row>
    <row r="2091" spans="1:10" x14ac:dyDescent="0.25">
      <c r="C2091" s="5" t="s">
        <v>589</v>
      </c>
    </row>
    <row r="2092" spans="1:10" x14ac:dyDescent="0.25">
      <c r="C2092" s="5" t="s">
        <v>590</v>
      </c>
    </row>
    <row r="2093" spans="1:10" x14ac:dyDescent="0.25">
      <c r="C2093" s="5" t="s">
        <v>591</v>
      </c>
    </row>
    <row r="2094" spans="1:10" x14ac:dyDescent="0.25">
      <c r="C2094" s="5" t="s">
        <v>179</v>
      </c>
    </row>
    <row r="2095" spans="1:10" x14ac:dyDescent="0.25">
      <c r="C2095" s="5" t="s">
        <v>592</v>
      </c>
    </row>
    <row r="2096" spans="1:10" x14ac:dyDescent="0.25">
      <c r="A2096" s="5">
        <v>22</v>
      </c>
      <c r="B2096" s="6" t="s">
        <v>596</v>
      </c>
      <c r="C2096" s="5" t="s">
        <v>595</v>
      </c>
      <c r="D2096" s="7">
        <f>ROUND( 1,2 )</f>
        <v>1</v>
      </c>
      <c r="E2096" s="5" t="s">
        <v>17</v>
      </c>
      <c r="F2096" s="6" t="s">
        <v>18</v>
      </c>
      <c r="G2096" s="27">
        <v>0</v>
      </c>
      <c r="H2096" s="7">
        <f>ROUND( D$2096*G2096,0 )</f>
        <v>0</v>
      </c>
    </row>
    <row r="2097" spans="1:10" x14ac:dyDescent="0.25">
      <c r="F2097" s="6" t="s">
        <v>19</v>
      </c>
      <c r="G2097" s="27">
        <v>0</v>
      </c>
      <c r="I2097" s="7">
        <f>ROUND( D$2096*G2097,0 )</f>
        <v>0</v>
      </c>
    </row>
    <row r="2098" spans="1:10" x14ac:dyDescent="0.25">
      <c r="F2098" s="6" t="s">
        <v>20</v>
      </c>
      <c r="G2098" s="27">
        <v>0</v>
      </c>
      <c r="J2098" s="7">
        <f>ROUND( D$2096*G2098,2 )</f>
        <v>0</v>
      </c>
    </row>
    <row r="2101" spans="1:10" x14ac:dyDescent="0.25">
      <c r="C2101" s="5" t="s">
        <v>346</v>
      </c>
    </row>
    <row r="2102" spans="1:10" x14ac:dyDescent="0.25">
      <c r="C2102" s="5" t="s">
        <v>347</v>
      </c>
    </row>
    <row r="2103" spans="1:10" x14ac:dyDescent="0.25">
      <c r="C2103" s="5" t="s">
        <v>348</v>
      </c>
    </row>
    <row r="2104" spans="1:10" x14ac:dyDescent="0.25">
      <c r="C2104" s="5" t="s">
        <v>179</v>
      </c>
    </row>
    <row r="2105" spans="1:10" x14ac:dyDescent="0.25">
      <c r="C2105" s="5" t="s">
        <v>349</v>
      </c>
    </row>
    <row r="2106" spans="1:10" x14ac:dyDescent="0.25">
      <c r="A2106" s="5">
        <v>23</v>
      </c>
      <c r="B2106" s="6" t="s">
        <v>351</v>
      </c>
      <c r="C2106" s="5" t="s">
        <v>350</v>
      </c>
      <c r="D2106" s="7">
        <f>ROUND( 3,2 )</f>
        <v>3</v>
      </c>
      <c r="E2106" s="5" t="s">
        <v>17</v>
      </c>
      <c r="F2106" s="6" t="s">
        <v>18</v>
      </c>
      <c r="G2106" s="27">
        <v>0</v>
      </c>
      <c r="H2106" s="7">
        <f>ROUND( D$2106*G2106,0 )</f>
        <v>0</v>
      </c>
    </row>
    <row r="2107" spans="1:10" x14ac:dyDescent="0.25">
      <c r="F2107" s="6" t="s">
        <v>19</v>
      </c>
      <c r="G2107" s="27">
        <v>0</v>
      </c>
      <c r="I2107" s="7">
        <f>ROUND( D$2106*G2107,0 )</f>
        <v>0</v>
      </c>
    </row>
    <row r="2108" spans="1:10" x14ac:dyDescent="0.25">
      <c r="F2108" s="6" t="s">
        <v>20</v>
      </c>
      <c r="G2108" s="27">
        <v>0</v>
      </c>
      <c r="J2108" s="7">
        <f>ROUND( D$2106*G2108,2 )</f>
        <v>0</v>
      </c>
    </row>
    <row r="2111" spans="1:10" x14ac:dyDescent="0.25">
      <c r="C2111" s="5" t="s">
        <v>346</v>
      </c>
    </row>
    <row r="2112" spans="1:10" x14ac:dyDescent="0.25">
      <c r="C2112" s="5" t="s">
        <v>347</v>
      </c>
    </row>
    <row r="2113" spans="1:10" x14ac:dyDescent="0.25">
      <c r="C2113" s="5" t="s">
        <v>348</v>
      </c>
    </row>
    <row r="2114" spans="1:10" x14ac:dyDescent="0.25">
      <c r="C2114" s="5" t="s">
        <v>179</v>
      </c>
    </row>
    <row r="2115" spans="1:10" x14ac:dyDescent="0.25">
      <c r="C2115" s="5" t="s">
        <v>349</v>
      </c>
    </row>
    <row r="2116" spans="1:10" x14ac:dyDescent="0.25">
      <c r="A2116" s="5">
        <v>24</v>
      </c>
      <c r="B2116" s="6" t="s">
        <v>353</v>
      </c>
      <c r="C2116" s="5" t="s">
        <v>352</v>
      </c>
      <c r="D2116" s="7">
        <f>ROUND( 2,2 )</f>
        <v>2</v>
      </c>
      <c r="E2116" s="5" t="s">
        <v>17</v>
      </c>
      <c r="F2116" s="6" t="s">
        <v>18</v>
      </c>
      <c r="G2116" s="27">
        <v>0</v>
      </c>
      <c r="H2116" s="7">
        <f>ROUND( D$2116*G2116,0 )</f>
        <v>0</v>
      </c>
    </row>
    <row r="2117" spans="1:10" x14ac:dyDescent="0.25">
      <c r="F2117" s="6" t="s">
        <v>19</v>
      </c>
      <c r="G2117" s="27">
        <v>0</v>
      </c>
      <c r="I2117" s="7">
        <f>ROUND( D$2116*G2117,0 )</f>
        <v>0</v>
      </c>
    </row>
    <row r="2118" spans="1:10" x14ac:dyDescent="0.25">
      <c r="F2118" s="6" t="s">
        <v>20</v>
      </c>
      <c r="G2118" s="27">
        <v>0</v>
      </c>
      <c r="J2118" s="7">
        <f>ROUND( D$2116*G2118,2 )</f>
        <v>0</v>
      </c>
    </row>
    <row r="2121" spans="1:10" x14ac:dyDescent="0.25">
      <c r="C2121" s="5" t="s">
        <v>354</v>
      </c>
    </row>
    <row r="2122" spans="1:10" x14ac:dyDescent="0.25">
      <c r="C2122" s="5" t="s">
        <v>355</v>
      </c>
    </row>
    <row r="2123" spans="1:10" x14ac:dyDescent="0.25">
      <c r="C2123" s="5" t="s">
        <v>356</v>
      </c>
    </row>
    <row r="2124" spans="1:10" x14ac:dyDescent="0.25">
      <c r="C2124" s="5" t="s">
        <v>357</v>
      </c>
    </row>
    <row r="2125" spans="1:10" x14ac:dyDescent="0.25">
      <c r="C2125" s="5" t="s">
        <v>179</v>
      </c>
    </row>
    <row r="2126" spans="1:10" x14ac:dyDescent="0.25">
      <c r="C2126" s="5" t="s">
        <v>358</v>
      </c>
    </row>
    <row r="2127" spans="1:10" x14ac:dyDescent="0.25">
      <c r="A2127" s="5">
        <v>25</v>
      </c>
      <c r="B2127" s="6" t="s">
        <v>360</v>
      </c>
      <c r="C2127" s="5" t="s">
        <v>359</v>
      </c>
      <c r="D2127" s="7">
        <f>ROUND( 16,2 )</f>
        <v>16</v>
      </c>
      <c r="E2127" s="5" t="s">
        <v>17</v>
      </c>
      <c r="F2127" s="6" t="s">
        <v>18</v>
      </c>
      <c r="G2127" s="27">
        <v>0</v>
      </c>
      <c r="H2127" s="7">
        <f>ROUND( D$2127*G2127,0 )</f>
        <v>0</v>
      </c>
    </row>
    <row r="2128" spans="1:10" x14ac:dyDescent="0.25">
      <c r="F2128" s="6" t="s">
        <v>19</v>
      </c>
      <c r="G2128" s="27">
        <v>0</v>
      </c>
      <c r="I2128" s="7">
        <f>ROUND( D$2127*G2128,0 )</f>
        <v>0</v>
      </c>
    </row>
    <row r="2129" spans="1:10" x14ac:dyDescent="0.25">
      <c r="F2129" s="6" t="s">
        <v>20</v>
      </c>
      <c r="G2129" s="27">
        <v>0</v>
      </c>
      <c r="J2129" s="7">
        <f>ROUND( D$2127*G2129,2 )</f>
        <v>0</v>
      </c>
    </row>
    <row r="2132" spans="1:10" x14ac:dyDescent="0.25">
      <c r="C2132" s="5" t="s">
        <v>361</v>
      </c>
    </row>
    <row r="2133" spans="1:10" x14ac:dyDescent="0.25">
      <c r="C2133" s="5" t="s">
        <v>179</v>
      </c>
    </row>
    <row r="2134" spans="1:10" x14ac:dyDescent="0.25">
      <c r="C2134" s="5" t="s">
        <v>362</v>
      </c>
    </row>
    <row r="2135" spans="1:10" x14ac:dyDescent="0.25">
      <c r="C2135" s="5" t="s">
        <v>363</v>
      </c>
    </row>
    <row r="2136" spans="1:10" x14ac:dyDescent="0.25">
      <c r="A2136" s="5">
        <v>26</v>
      </c>
      <c r="B2136" s="6" t="s">
        <v>365</v>
      </c>
      <c r="C2136" s="5" t="s">
        <v>364</v>
      </c>
      <c r="D2136" s="7">
        <f>ROUND( 27,2 )</f>
        <v>27</v>
      </c>
      <c r="E2136" s="5" t="s">
        <v>17</v>
      </c>
      <c r="F2136" s="6" t="s">
        <v>18</v>
      </c>
      <c r="G2136" s="27">
        <v>0</v>
      </c>
      <c r="H2136" s="7">
        <f>ROUND( D$2136*G2136,0 )</f>
        <v>0</v>
      </c>
    </row>
    <row r="2137" spans="1:10" x14ac:dyDescent="0.25">
      <c r="F2137" s="6" t="s">
        <v>19</v>
      </c>
      <c r="G2137" s="27">
        <v>0</v>
      </c>
      <c r="I2137" s="7">
        <f>ROUND( D$2136*G2137,0 )</f>
        <v>0</v>
      </c>
    </row>
    <row r="2138" spans="1:10" x14ac:dyDescent="0.25">
      <c r="F2138" s="6" t="s">
        <v>20</v>
      </c>
      <c r="G2138" s="27">
        <v>0</v>
      </c>
      <c r="J2138" s="7">
        <f>ROUND( D$2136*G2138,2 )</f>
        <v>0</v>
      </c>
    </row>
    <row r="2141" spans="1:10" x14ac:dyDescent="0.25">
      <c r="C2141" s="5" t="s">
        <v>366</v>
      </c>
    </row>
    <row r="2142" spans="1:10" x14ac:dyDescent="0.25">
      <c r="C2142" s="5" t="s">
        <v>367</v>
      </c>
    </row>
    <row r="2143" spans="1:10" x14ac:dyDescent="0.25">
      <c r="A2143" s="5">
        <v>27</v>
      </c>
      <c r="B2143" s="6" t="s">
        <v>369</v>
      </c>
      <c r="C2143" s="5" t="s">
        <v>368</v>
      </c>
      <c r="D2143" s="7">
        <f>ROUND( 2,2 )</f>
        <v>2</v>
      </c>
      <c r="E2143" s="5" t="s">
        <v>17</v>
      </c>
      <c r="F2143" s="6" t="s">
        <v>18</v>
      </c>
      <c r="G2143" s="27">
        <v>0</v>
      </c>
      <c r="H2143" s="7">
        <f>ROUND( D$2143*G2143,0 )</f>
        <v>0</v>
      </c>
    </row>
    <row r="2144" spans="1:10" x14ac:dyDescent="0.25">
      <c r="F2144" s="6" t="s">
        <v>19</v>
      </c>
      <c r="G2144" s="27">
        <v>0</v>
      </c>
      <c r="I2144" s="7">
        <f>ROUND( D$2143*G2144,0 )</f>
        <v>0</v>
      </c>
    </row>
    <row r="2145" spans="1:10" x14ac:dyDescent="0.25">
      <c r="F2145" s="6" t="s">
        <v>20</v>
      </c>
      <c r="G2145" s="27">
        <v>0</v>
      </c>
      <c r="J2145" s="7">
        <f>ROUND( D$2143*G2145,2 )</f>
        <v>0</v>
      </c>
    </row>
    <row r="2148" spans="1:10" x14ac:dyDescent="0.25">
      <c r="C2148" s="5" t="s">
        <v>370</v>
      </c>
    </row>
    <row r="2149" spans="1:10" x14ac:dyDescent="0.25">
      <c r="C2149" s="5" t="s">
        <v>371</v>
      </c>
    </row>
    <row r="2150" spans="1:10" x14ac:dyDescent="0.25">
      <c r="C2150" s="5" t="s">
        <v>372</v>
      </c>
    </row>
    <row r="2151" spans="1:10" x14ac:dyDescent="0.25">
      <c r="A2151" s="5">
        <v>28</v>
      </c>
      <c r="B2151" s="6" t="s">
        <v>374</v>
      </c>
      <c r="C2151" s="5" t="s">
        <v>597</v>
      </c>
      <c r="D2151" s="7">
        <f>ROUND( 1,2 )</f>
        <v>1</v>
      </c>
      <c r="E2151" s="5" t="s">
        <v>17</v>
      </c>
      <c r="F2151" s="6" t="s">
        <v>18</v>
      </c>
      <c r="G2151" s="27">
        <v>0</v>
      </c>
      <c r="H2151" s="7">
        <f>ROUND( D$2151*G2151,0 )</f>
        <v>0</v>
      </c>
    </row>
    <row r="2152" spans="1:10" x14ac:dyDescent="0.25">
      <c r="F2152" s="6" t="s">
        <v>19</v>
      </c>
      <c r="G2152" s="27">
        <v>0</v>
      </c>
      <c r="I2152" s="7">
        <f>ROUND( D$2151*G2152,0 )</f>
        <v>0</v>
      </c>
    </row>
    <row r="2153" spans="1:10" x14ac:dyDescent="0.25">
      <c r="F2153" s="6" t="s">
        <v>20</v>
      </c>
      <c r="G2153" s="27">
        <v>0</v>
      </c>
      <c r="J2153" s="7">
        <f>ROUND( D$2151*G2153,2 )</f>
        <v>0</v>
      </c>
    </row>
    <row r="2156" spans="1:10" x14ac:dyDescent="0.25">
      <c r="C2156" s="5" t="s">
        <v>169</v>
      </c>
    </row>
    <row r="2157" spans="1:10" x14ac:dyDescent="0.25">
      <c r="C2157" s="5" t="s">
        <v>170</v>
      </c>
    </row>
    <row r="2158" spans="1:10" x14ac:dyDescent="0.25">
      <c r="C2158" s="5" t="s">
        <v>175</v>
      </c>
    </row>
    <row r="2159" spans="1:10" x14ac:dyDescent="0.25">
      <c r="C2159" s="5" t="s">
        <v>375</v>
      </c>
    </row>
    <row r="2160" spans="1:10" x14ac:dyDescent="0.25">
      <c r="A2160" s="5">
        <v>29</v>
      </c>
      <c r="B2160" s="6" t="s">
        <v>376</v>
      </c>
      <c r="C2160" s="5" t="s">
        <v>123</v>
      </c>
      <c r="D2160" s="7">
        <f>ROUND( 7,2 )</f>
        <v>7</v>
      </c>
      <c r="E2160" s="5" t="s">
        <v>17</v>
      </c>
      <c r="F2160" s="6" t="s">
        <v>18</v>
      </c>
      <c r="G2160" s="27">
        <v>0</v>
      </c>
      <c r="H2160" s="7">
        <f>ROUND( D$2160*G2160,0 )</f>
        <v>0</v>
      </c>
    </row>
    <row r="2161" spans="1:10" x14ac:dyDescent="0.25">
      <c r="F2161" s="6" t="s">
        <v>19</v>
      </c>
      <c r="G2161" s="27">
        <v>0</v>
      </c>
      <c r="I2161" s="7">
        <f>ROUND( D$2160*G2161,0 )</f>
        <v>0</v>
      </c>
    </row>
    <row r="2162" spans="1:10" x14ac:dyDescent="0.25">
      <c r="F2162" s="6" t="s">
        <v>20</v>
      </c>
      <c r="G2162" s="27">
        <v>0</v>
      </c>
      <c r="J2162" s="7">
        <f>ROUND( D$2160*G2162,2 )</f>
        <v>0</v>
      </c>
    </row>
    <row r="2165" spans="1:10" x14ac:dyDescent="0.25">
      <c r="C2165" s="5" t="s">
        <v>169</v>
      </c>
    </row>
    <row r="2166" spans="1:10" x14ac:dyDescent="0.25">
      <c r="C2166" s="5" t="s">
        <v>170</v>
      </c>
    </row>
    <row r="2167" spans="1:10" x14ac:dyDescent="0.25">
      <c r="C2167" s="5" t="s">
        <v>175</v>
      </c>
    </row>
    <row r="2168" spans="1:10" x14ac:dyDescent="0.25">
      <c r="C2168" s="5" t="s">
        <v>377</v>
      </c>
    </row>
    <row r="2169" spans="1:10" x14ac:dyDescent="0.25">
      <c r="A2169" s="5">
        <v>30</v>
      </c>
      <c r="B2169" s="6" t="s">
        <v>378</v>
      </c>
      <c r="C2169" s="5" t="s">
        <v>125</v>
      </c>
      <c r="D2169" s="7">
        <f>ROUND( 12,2 )</f>
        <v>12</v>
      </c>
      <c r="E2169" s="5" t="s">
        <v>17</v>
      </c>
      <c r="F2169" s="6" t="s">
        <v>18</v>
      </c>
      <c r="G2169" s="27">
        <v>0</v>
      </c>
      <c r="H2169" s="7">
        <f>ROUND( D$2169*G2169,0 )</f>
        <v>0</v>
      </c>
    </row>
    <row r="2170" spans="1:10" x14ac:dyDescent="0.25">
      <c r="F2170" s="6" t="s">
        <v>19</v>
      </c>
      <c r="G2170" s="27">
        <v>0</v>
      </c>
      <c r="I2170" s="7">
        <f>ROUND( D$2169*G2170,0 )</f>
        <v>0</v>
      </c>
    </row>
    <row r="2171" spans="1:10" x14ac:dyDescent="0.25">
      <c r="F2171" s="6" t="s">
        <v>20</v>
      </c>
      <c r="G2171" s="27">
        <v>0</v>
      </c>
      <c r="J2171" s="7">
        <f>ROUND( D$2169*G2171,2 )</f>
        <v>0</v>
      </c>
    </row>
    <row r="2174" spans="1:10" x14ac:dyDescent="0.25">
      <c r="C2174" s="5" t="s">
        <v>169</v>
      </c>
    </row>
    <row r="2175" spans="1:10" x14ac:dyDescent="0.25">
      <c r="C2175" s="5" t="s">
        <v>170</v>
      </c>
    </row>
    <row r="2176" spans="1:10" x14ac:dyDescent="0.25">
      <c r="C2176" s="5" t="s">
        <v>175</v>
      </c>
    </row>
    <row r="2177" spans="1:10" x14ac:dyDescent="0.25">
      <c r="C2177" s="5" t="s">
        <v>377</v>
      </c>
    </row>
    <row r="2178" spans="1:10" x14ac:dyDescent="0.25">
      <c r="A2178" s="5">
        <v>31</v>
      </c>
      <c r="B2178" s="6" t="s">
        <v>379</v>
      </c>
      <c r="C2178" s="5" t="s">
        <v>127</v>
      </c>
      <c r="D2178" s="7">
        <f>ROUND( 20,2 )</f>
        <v>20</v>
      </c>
      <c r="E2178" s="5" t="s">
        <v>17</v>
      </c>
      <c r="F2178" s="6" t="s">
        <v>18</v>
      </c>
      <c r="G2178" s="27">
        <v>0</v>
      </c>
      <c r="H2178" s="7">
        <f>ROUND( D$2178*G2178,0 )</f>
        <v>0</v>
      </c>
    </row>
    <row r="2179" spans="1:10" x14ac:dyDescent="0.25">
      <c r="F2179" s="6" t="s">
        <v>19</v>
      </c>
      <c r="G2179" s="27">
        <v>0</v>
      </c>
      <c r="I2179" s="7">
        <f>ROUND( D$2178*G2179,0 )</f>
        <v>0</v>
      </c>
    </row>
    <row r="2180" spans="1:10" x14ac:dyDescent="0.25">
      <c r="F2180" s="6" t="s">
        <v>20</v>
      </c>
      <c r="G2180" s="27">
        <v>0</v>
      </c>
      <c r="J2180" s="7">
        <f>ROUND( D$2178*G2180,2 )</f>
        <v>0</v>
      </c>
    </row>
    <row r="2183" spans="1:10" x14ac:dyDescent="0.25">
      <c r="C2183" s="5" t="s">
        <v>169</v>
      </c>
    </row>
    <row r="2184" spans="1:10" x14ac:dyDescent="0.25">
      <c r="C2184" s="5" t="s">
        <v>170</v>
      </c>
    </row>
    <row r="2185" spans="1:10" x14ac:dyDescent="0.25">
      <c r="C2185" s="5" t="s">
        <v>175</v>
      </c>
    </row>
    <row r="2186" spans="1:10" x14ac:dyDescent="0.25">
      <c r="C2186" s="5" t="s">
        <v>377</v>
      </c>
    </row>
    <row r="2187" spans="1:10" x14ac:dyDescent="0.25">
      <c r="A2187" s="5">
        <v>32</v>
      </c>
      <c r="B2187" s="6" t="s">
        <v>381</v>
      </c>
      <c r="C2187" s="5" t="s">
        <v>380</v>
      </c>
      <c r="D2187" s="7">
        <f>ROUND( 4,2 )</f>
        <v>4</v>
      </c>
      <c r="E2187" s="5" t="s">
        <v>17</v>
      </c>
      <c r="F2187" s="6" t="s">
        <v>18</v>
      </c>
      <c r="G2187" s="27">
        <v>0</v>
      </c>
      <c r="H2187" s="7">
        <f>ROUND( D$2187*G2187,0 )</f>
        <v>0</v>
      </c>
    </row>
    <row r="2188" spans="1:10" x14ac:dyDescent="0.25">
      <c r="F2188" s="6" t="s">
        <v>19</v>
      </c>
      <c r="G2188" s="27">
        <v>0</v>
      </c>
      <c r="I2188" s="7">
        <f>ROUND( D$2187*G2188,0 )</f>
        <v>0</v>
      </c>
    </row>
    <row r="2189" spans="1:10" x14ac:dyDescent="0.25">
      <c r="F2189" s="6" t="s">
        <v>20</v>
      </c>
      <c r="G2189" s="27">
        <v>0</v>
      </c>
      <c r="J2189" s="7">
        <f>ROUND( D$2187*G2189,2 )</f>
        <v>0</v>
      </c>
    </row>
    <row r="2192" spans="1:10" x14ac:dyDescent="0.25">
      <c r="C2192" s="5" t="s">
        <v>382</v>
      </c>
    </row>
    <row r="2193" spans="1:10" x14ac:dyDescent="0.25">
      <c r="C2193" s="5" t="s">
        <v>383</v>
      </c>
    </row>
    <row r="2194" spans="1:10" x14ac:dyDescent="0.25">
      <c r="C2194" s="5" t="s">
        <v>384</v>
      </c>
    </row>
    <row r="2195" spans="1:10" x14ac:dyDescent="0.25">
      <c r="C2195" s="5" t="s">
        <v>385</v>
      </c>
    </row>
    <row r="2196" spans="1:10" x14ac:dyDescent="0.25">
      <c r="C2196" s="5" t="s">
        <v>386</v>
      </c>
    </row>
    <row r="2197" spans="1:10" x14ac:dyDescent="0.25">
      <c r="A2197" s="5">
        <v>33</v>
      </c>
      <c r="B2197" s="6" t="s">
        <v>599</v>
      </c>
      <c r="C2197" s="5" t="s">
        <v>598</v>
      </c>
      <c r="D2197" s="7">
        <f>ROUND( 2,2 )</f>
        <v>2</v>
      </c>
      <c r="E2197" s="5" t="s">
        <v>17</v>
      </c>
      <c r="F2197" s="6" t="s">
        <v>18</v>
      </c>
      <c r="G2197" s="28">
        <v>0</v>
      </c>
      <c r="H2197" s="7">
        <f>ROUND( D$2197*G2197,0 )</f>
        <v>0</v>
      </c>
    </row>
    <row r="2198" spans="1:10" x14ac:dyDescent="0.25">
      <c r="F2198" s="6" t="s">
        <v>19</v>
      </c>
      <c r="G2198" s="28">
        <v>0</v>
      </c>
      <c r="I2198" s="7">
        <f>ROUND( D$2197*G2198,0 )</f>
        <v>0</v>
      </c>
    </row>
    <row r="2199" spans="1:10" x14ac:dyDescent="0.25">
      <c r="F2199" s="6" t="s">
        <v>20</v>
      </c>
      <c r="G2199" s="28">
        <v>0</v>
      </c>
      <c r="J2199" s="7">
        <f>ROUND( D$2197*G2199,2 )</f>
        <v>0</v>
      </c>
    </row>
    <row r="2202" spans="1:10" x14ac:dyDescent="0.25">
      <c r="C2202" s="5" t="s">
        <v>389</v>
      </c>
    </row>
    <row r="2203" spans="1:10" x14ac:dyDescent="0.25">
      <c r="A2203" s="5">
        <v>34</v>
      </c>
      <c r="B2203" s="6" t="s">
        <v>601</v>
      </c>
      <c r="C2203" s="5" t="s">
        <v>600</v>
      </c>
      <c r="D2203" s="7">
        <f>ROUND( 4,2 )</f>
        <v>4</v>
      </c>
      <c r="E2203" s="5" t="s">
        <v>17</v>
      </c>
      <c r="F2203" s="6" t="s">
        <v>18</v>
      </c>
      <c r="G2203" s="28">
        <v>0</v>
      </c>
      <c r="H2203" s="7">
        <f>ROUND( D$2203*G2203,0 )</f>
        <v>0</v>
      </c>
    </row>
    <row r="2204" spans="1:10" x14ac:dyDescent="0.25">
      <c r="F2204" s="6" t="s">
        <v>19</v>
      </c>
      <c r="G2204" s="28">
        <v>0</v>
      </c>
      <c r="I2204" s="7">
        <f>ROUND( D$2203*G2204,0 )</f>
        <v>0</v>
      </c>
    </row>
    <row r="2205" spans="1:10" x14ac:dyDescent="0.25">
      <c r="F2205" s="6" t="s">
        <v>20</v>
      </c>
      <c r="G2205" s="28">
        <v>0</v>
      </c>
      <c r="J2205" s="7">
        <f>ROUND( D$2203*G2205,2 )</f>
        <v>0</v>
      </c>
    </row>
    <row r="2208" spans="1:10" x14ac:dyDescent="0.25">
      <c r="C2208" s="5" t="s">
        <v>389</v>
      </c>
    </row>
    <row r="2209" spans="1:10" x14ac:dyDescent="0.25">
      <c r="A2209" s="5">
        <v>35</v>
      </c>
      <c r="B2209" s="6" t="s">
        <v>603</v>
      </c>
      <c r="C2209" s="5" t="s">
        <v>602</v>
      </c>
      <c r="D2209" s="7">
        <f>ROUND( 2,2 )</f>
        <v>2</v>
      </c>
      <c r="E2209" s="5" t="s">
        <v>17</v>
      </c>
      <c r="F2209" s="6" t="s">
        <v>18</v>
      </c>
      <c r="G2209" s="28">
        <v>0</v>
      </c>
      <c r="H2209" s="7">
        <f>ROUND( D$2209*G2209,0 )</f>
        <v>0</v>
      </c>
    </row>
    <row r="2210" spans="1:10" x14ac:dyDescent="0.25">
      <c r="F2210" s="6" t="s">
        <v>19</v>
      </c>
      <c r="G2210" s="28">
        <v>0</v>
      </c>
      <c r="I2210" s="7">
        <f>ROUND( D$2209*G2210,0 )</f>
        <v>0</v>
      </c>
    </row>
    <row r="2211" spans="1:10" x14ac:dyDescent="0.25">
      <c r="F2211" s="6" t="s">
        <v>20</v>
      </c>
      <c r="G2211" s="28">
        <v>0</v>
      </c>
      <c r="J2211" s="7">
        <f>ROUND( D$2209*G2211,2 )</f>
        <v>0</v>
      </c>
    </row>
    <row r="2214" spans="1:10" x14ac:dyDescent="0.25">
      <c r="C2214" s="5" t="s">
        <v>389</v>
      </c>
    </row>
    <row r="2215" spans="1:10" x14ac:dyDescent="0.25">
      <c r="A2215" s="5">
        <v>36</v>
      </c>
      <c r="B2215" s="6" t="s">
        <v>391</v>
      </c>
      <c r="C2215" s="5" t="s">
        <v>390</v>
      </c>
      <c r="D2215" s="7">
        <f>ROUND( 4,2 )</f>
        <v>4</v>
      </c>
      <c r="E2215" s="5" t="s">
        <v>17</v>
      </c>
      <c r="F2215" s="6" t="s">
        <v>18</v>
      </c>
      <c r="G2215" s="28">
        <v>0</v>
      </c>
      <c r="H2215" s="7">
        <f>ROUND( D$2215*G2215,0 )</f>
        <v>0</v>
      </c>
    </row>
    <row r="2216" spans="1:10" x14ac:dyDescent="0.25">
      <c r="F2216" s="6" t="s">
        <v>19</v>
      </c>
      <c r="G2216" s="28">
        <v>0</v>
      </c>
      <c r="I2216" s="7">
        <f>ROUND( D$2215*G2216,0 )</f>
        <v>0</v>
      </c>
    </row>
    <row r="2217" spans="1:10" x14ac:dyDescent="0.25">
      <c r="F2217" s="6" t="s">
        <v>20</v>
      </c>
      <c r="G2217" s="28">
        <v>0</v>
      </c>
      <c r="J2217" s="7">
        <f>ROUND( D$2215*G2217,2 )</f>
        <v>0</v>
      </c>
    </row>
    <row r="2220" spans="1:10" x14ac:dyDescent="0.25">
      <c r="C2220" s="5" t="s">
        <v>389</v>
      </c>
    </row>
    <row r="2221" spans="1:10" x14ac:dyDescent="0.25">
      <c r="A2221" s="5">
        <v>37</v>
      </c>
      <c r="B2221" s="6" t="s">
        <v>393</v>
      </c>
      <c r="C2221" s="5" t="s">
        <v>392</v>
      </c>
      <c r="D2221" s="7">
        <f>ROUND( 2,2 )</f>
        <v>2</v>
      </c>
      <c r="E2221" s="5" t="s">
        <v>17</v>
      </c>
      <c r="F2221" s="6" t="s">
        <v>18</v>
      </c>
      <c r="G2221" s="28">
        <v>0</v>
      </c>
      <c r="H2221" s="7">
        <f>ROUND( D$2221*G2221,0 )</f>
        <v>0</v>
      </c>
    </row>
    <row r="2222" spans="1:10" x14ac:dyDescent="0.25">
      <c r="F2222" s="6" t="s">
        <v>19</v>
      </c>
      <c r="G2222" s="28">
        <v>0</v>
      </c>
      <c r="I2222" s="7">
        <f>ROUND( D$2221*G2222,0 )</f>
        <v>0</v>
      </c>
    </row>
    <row r="2223" spans="1:10" x14ac:dyDescent="0.25">
      <c r="F2223" s="6" t="s">
        <v>20</v>
      </c>
      <c r="G2223" s="28">
        <v>0</v>
      </c>
      <c r="J2223" s="7">
        <f>ROUND( D$2221*G2223,2 )</f>
        <v>0</v>
      </c>
    </row>
    <row r="2226" spans="1:10" x14ac:dyDescent="0.25">
      <c r="C2226" s="5" t="s">
        <v>398</v>
      </c>
    </row>
    <row r="2227" spans="1:10" x14ac:dyDescent="0.25">
      <c r="C2227" s="5" t="s">
        <v>399</v>
      </c>
    </row>
    <row r="2228" spans="1:10" x14ac:dyDescent="0.25">
      <c r="C2228" s="5" t="s">
        <v>400</v>
      </c>
    </row>
    <row r="2229" spans="1:10" x14ac:dyDescent="0.25">
      <c r="C2229" s="5" t="s">
        <v>401</v>
      </c>
    </row>
    <row r="2230" spans="1:10" x14ac:dyDescent="0.25">
      <c r="C2230" s="5" t="s">
        <v>402</v>
      </c>
    </row>
    <row r="2231" spans="1:10" x14ac:dyDescent="0.25">
      <c r="C2231" s="5" t="s">
        <v>403</v>
      </c>
    </row>
    <row r="2232" spans="1:10" x14ac:dyDescent="0.25">
      <c r="C2232" s="5" t="s">
        <v>404</v>
      </c>
    </row>
    <row r="2233" spans="1:10" x14ac:dyDescent="0.25">
      <c r="A2233" s="5">
        <v>38</v>
      </c>
      <c r="B2233" s="6" t="s">
        <v>406</v>
      </c>
      <c r="C2233" s="5" t="s">
        <v>405</v>
      </c>
      <c r="D2233" s="7">
        <f>ROUND( 2,2 )</f>
        <v>2</v>
      </c>
      <c r="E2233" s="5" t="s">
        <v>17</v>
      </c>
      <c r="F2233" s="6" t="s">
        <v>18</v>
      </c>
      <c r="G2233" s="27">
        <v>0</v>
      </c>
      <c r="H2233" s="7">
        <f>ROUND( D$2233*G2233,0 )</f>
        <v>0</v>
      </c>
    </row>
    <row r="2234" spans="1:10" x14ac:dyDescent="0.25">
      <c r="F2234" s="6" t="s">
        <v>19</v>
      </c>
      <c r="G2234" s="27">
        <v>0</v>
      </c>
      <c r="I2234" s="7">
        <f>ROUND( D$2233*G2234,0 )</f>
        <v>0</v>
      </c>
    </row>
    <row r="2235" spans="1:10" x14ac:dyDescent="0.25">
      <c r="F2235" s="6" t="s">
        <v>20</v>
      </c>
      <c r="G2235" s="27">
        <v>0</v>
      </c>
      <c r="J2235" s="7">
        <f>ROUND( D$2233*G2235,2 )</f>
        <v>0</v>
      </c>
    </row>
    <row r="2238" spans="1:10" x14ac:dyDescent="0.25">
      <c r="C2238" s="5" t="s">
        <v>420</v>
      </c>
    </row>
    <row r="2239" spans="1:10" x14ac:dyDescent="0.25">
      <c r="C2239" s="5" t="s">
        <v>179</v>
      </c>
    </row>
    <row r="2240" spans="1:10" x14ac:dyDescent="0.25">
      <c r="C2240" s="5" t="s">
        <v>421</v>
      </c>
    </row>
    <row r="2241" spans="1:10" x14ac:dyDescent="0.25">
      <c r="C2241" s="5" t="s">
        <v>422</v>
      </c>
    </row>
    <row r="2242" spans="1:10" x14ac:dyDescent="0.25">
      <c r="A2242" s="5">
        <v>39</v>
      </c>
      <c r="B2242" s="6" t="s">
        <v>605</v>
      </c>
      <c r="C2242" s="5" t="s">
        <v>604</v>
      </c>
      <c r="D2242" s="7">
        <f>ROUND( 3,2 )</f>
        <v>3</v>
      </c>
      <c r="E2242" s="5" t="s">
        <v>17</v>
      </c>
      <c r="F2242" s="6" t="s">
        <v>18</v>
      </c>
      <c r="G2242" s="27">
        <v>0</v>
      </c>
      <c r="H2242" s="7">
        <f>ROUND( D$2242*G2242,0 )</f>
        <v>0</v>
      </c>
    </row>
    <row r="2243" spans="1:10" x14ac:dyDescent="0.25">
      <c r="F2243" s="6" t="s">
        <v>19</v>
      </c>
      <c r="G2243" s="27">
        <v>0</v>
      </c>
      <c r="I2243" s="7">
        <f>ROUND( D$2242*G2243,0 )</f>
        <v>0</v>
      </c>
    </row>
    <row r="2244" spans="1:10" x14ac:dyDescent="0.25">
      <c r="F2244" s="6" t="s">
        <v>20</v>
      </c>
      <c r="G2244" s="27">
        <v>0</v>
      </c>
      <c r="J2244" s="7">
        <f>ROUND( D$2242*G2244,2 )</f>
        <v>0</v>
      </c>
    </row>
    <row r="2247" spans="1:10" x14ac:dyDescent="0.25">
      <c r="C2247" s="5" t="s">
        <v>420</v>
      </c>
    </row>
    <row r="2248" spans="1:10" x14ac:dyDescent="0.25">
      <c r="C2248" s="5" t="s">
        <v>179</v>
      </c>
    </row>
    <row r="2249" spans="1:10" x14ac:dyDescent="0.25">
      <c r="C2249" s="5" t="s">
        <v>421</v>
      </c>
    </row>
    <row r="2250" spans="1:10" x14ac:dyDescent="0.25">
      <c r="C2250" s="5" t="s">
        <v>422</v>
      </c>
    </row>
    <row r="2251" spans="1:10" x14ac:dyDescent="0.25">
      <c r="A2251" s="5">
        <v>40</v>
      </c>
      <c r="B2251" s="6" t="s">
        <v>424</v>
      </c>
      <c r="C2251" s="5" t="s">
        <v>423</v>
      </c>
      <c r="D2251" s="7">
        <f>ROUND( 2,2 )</f>
        <v>2</v>
      </c>
      <c r="E2251" s="5" t="s">
        <v>17</v>
      </c>
      <c r="F2251" s="6" t="s">
        <v>18</v>
      </c>
      <c r="G2251" s="27">
        <v>0</v>
      </c>
      <c r="H2251" s="7">
        <f>ROUND( D$2251*G2251,0 )</f>
        <v>0</v>
      </c>
    </row>
    <row r="2252" spans="1:10" x14ac:dyDescent="0.25">
      <c r="F2252" s="6" t="s">
        <v>19</v>
      </c>
      <c r="G2252" s="27">
        <v>0</v>
      </c>
      <c r="I2252" s="7">
        <f>ROUND( D$2251*G2252,0 )</f>
        <v>0</v>
      </c>
    </row>
    <row r="2253" spans="1:10" x14ac:dyDescent="0.25">
      <c r="F2253" s="6" t="s">
        <v>20</v>
      </c>
      <c r="G2253" s="27">
        <v>0</v>
      </c>
      <c r="J2253" s="7">
        <f>ROUND( D$2251*G2253,2 )</f>
        <v>0</v>
      </c>
    </row>
    <row r="2256" spans="1:10" x14ac:dyDescent="0.25">
      <c r="C2256" s="5" t="s">
        <v>407</v>
      </c>
    </row>
    <row r="2257" spans="1:10" x14ac:dyDescent="0.25">
      <c r="C2257" s="5" t="s">
        <v>408</v>
      </c>
    </row>
    <row r="2258" spans="1:10" x14ac:dyDescent="0.25">
      <c r="C2258" s="5" t="s">
        <v>409</v>
      </c>
    </row>
    <row r="2259" spans="1:10" x14ac:dyDescent="0.25">
      <c r="C2259" s="5" t="s">
        <v>179</v>
      </c>
    </row>
    <row r="2260" spans="1:10" x14ac:dyDescent="0.25">
      <c r="C2260" s="5" t="s">
        <v>410</v>
      </c>
    </row>
    <row r="2261" spans="1:10" x14ac:dyDescent="0.25">
      <c r="A2261" s="5">
        <v>41</v>
      </c>
      <c r="B2261" s="6" t="s">
        <v>412</v>
      </c>
      <c r="C2261" s="5" t="s">
        <v>411</v>
      </c>
      <c r="D2261" s="7">
        <f>ROUND( 2,2 )</f>
        <v>2</v>
      </c>
      <c r="E2261" s="5" t="s">
        <v>17</v>
      </c>
      <c r="F2261" s="6" t="s">
        <v>18</v>
      </c>
      <c r="G2261" s="27">
        <v>0</v>
      </c>
      <c r="H2261" s="7">
        <f>ROUND( D$2261*G2261,0 )</f>
        <v>0</v>
      </c>
    </row>
    <row r="2262" spans="1:10" x14ac:dyDescent="0.25">
      <c r="F2262" s="6" t="s">
        <v>19</v>
      </c>
      <c r="G2262" s="27">
        <v>0</v>
      </c>
      <c r="I2262" s="7">
        <f>ROUND( D$2261*G2262,0 )</f>
        <v>0</v>
      </c>
    </row>
    <row r="2263" spans="1:10" x14ac:dyDescent="0.25">
      <c r="F2263" s="6" t="s">
        <v>20</v>
      </c>
      <c r="G2263" s="27">
        <v>0</v>
      </c>
      <c r="J2263" s="7">
        <f>ROUND( D$2261*G2263,2 )</f>
        <v>0</v>
      </c>
    </row>
    <row r="2266" spans="1:10" x14ac:dyDescent="0.25">
      <c r="C2266" s="5" t="s">
        <v>407</v>
      </c>
    </row>
    <row r="2267" spans="1:10" x14ac:dyDescent="0.25">
      <c r="C2267" s="5" t="s">
        <v>408</v>
      </c>
    </row>
    <row r="2268" spans="1:10" x14ac:dyDescent="0.25">
      <c r="C2268" s="5" t="s">
        <v>409</v>
      </c>
    </row>
    <row r="2269" spans="1:10" x14ac:dyDescent="0.25">
      <c r="C2269" s="5" t="s">
        <v>179</v>
      </c>
    </row>
    <row r="2270" spans="1:10" x14ac:dyDescent="0.25">
      <c r="C2270" s="5" t="s">
        <v>410</v>
      </c>
    </row>
    <row r="2271" spans="1:10" x14ac:dyDescent="0.25">
      <c r="A2271" s="5">
        <v>42</v>
      </c>
      <c r="B2271" s="6" t="s">
        <v>607</v>
      </c>
      <c r="C2271" s="5" t="s">
        <v>606</v>
      </c>
      <c r="D2271" s="7">
        <f>ROUND( 3,2 )</f>
        <v>3</v>
      </c>
      <c r="E2271" s="5" t="s">
        <v>17</v>
      </c>
      <c r="F2271" s="6" t="s">
        <v>18</v>
      </c>
      <c r="G2271" s="27">
        <v>0</v>
      </c>
      <c r="H2271" s="7">
        <f>ROUND( D$2271*G2271,0 )</f>
        <v>0</v>
      </c>
    </row>
    <row r="2272" spans="1:10" x14ac:dyDescent="0.25">
      <c r="F2272" s="6" t="s">
        <v>19</v>
      </c>
      <c r="G2272" s="27">
        <v>0</v>
      </c>
      <c r="I2272" s="7">
        <f>ROUND( D$2271*G2272,0 )</f>
        <v>0</v>
      </c>
    </row>
    <row r="2273" spans="1:10" x14ac:dyDescent="0.25">
      <c r="F2273" s="6" t="s">
        <v>20</v>
      </c>
      <c r="G2273" s="27">
        <v>0</v>
      </c>
      <c r="J2273" s="7">
        <f>ROUND( D$2271*G2273,2 )</f>
        <v>0</v>
      </c>
    </row>
    <row r="2276" spans="1:10" x14ac:dyDescent="0.25">
      <c r="C2276" s="5" t="s">
        <v>413</v>
      </c>
    </row>
    <row r="2277" spans="1:10" x14ac:dyDescent="0.25">
      <c r="C2277" s="5" t="s">
        <v>414</v>
      </c>
    </row>
    <row r="2278" spans="1:10" x14ac:dyDescent="0.25">
      <c r="C2278" s="5" t="s">
        <v>415</v>
      </c>
    </row>
    <row r="2279" spans="1:10" x14ac:dyDescent="0.25">
      <c r="A2279" s="5">
        <v>43</v>
      </c>
      <c r="B2279" s="6" t="s">
        <v>417</v>
      </c>
      <c r="C2279" s="5" t="s">
        <v>416</v>
      </c>
      <c r="D2279" s="7">
        <f>ROUND( 5,2 )</f>
        <v>5</v>
      </c>
      <c r="E2279" s="5" t="s">
        <v>17</v>
      </c>
      <c r="F2279" s="6" t="s">
        <v>18</v>
      </c>
      <c r="G2279" s="27">
        <v>0</v>
      </c>
      <c r="H2279" s="7">
        <f>ROUND( D$2279*G2279,0 )</f>
        <v>0</v>
      </c>
    </row>
    <row r="2280" spans="1:10" x14ac:dyDescent="0.25">
      <c r="F2280" s="6" t="s">
        <v>19</v>
      </c>
      <c r="G2280" s="27">
        <v>0</v>
      </c>
      <c r="I2280" s="7">
        <f>ROUND( D$2279*G2280,0 )</f>
        <v>0</v>
      </c>
    </row>
    <row r="2281" spans="1:10" x14ac:dyDescent="0.25">
      <c r="F2281" s="6" t="s">
        <v>20</v>
      </c>
      <c r="G2281" s="27">
        <v>0</v>
      </c>
      <c r="J2281" s="7">
        <f>ROUND( D$2279*G2281,2 )</f>
        <v>0</v>
      </c>
    </row>
    <row r="2284" spans="1:10" x14ac:dyDescent="0.25">
      <c r="C2284" s="5" t="s">
        <v>608</v>
      </c>
    </row>
    <row r="2285" spans="1:10" x14ac:dyDescent="0.25">
      <c r="C2285" s="5" t="s">
        <v>609</v>
      </c>
    </row>
    <row r="2286" spans="1:10" x14ac:dyDescent="0.25">
      <c r="A2286" s="5">
        <v>44</v>
      </c>
      <c r="B2286" s="6" t="s">
        <v>419</v>
      </c>
      <c r="C2286" s="5" t="s">
        <v>418</v>
      </c>
      <c r="D2286" s="7">
        <f>ROUND( 1,2 )</f>
        <v>1</v>
      </c>
      <c r="E2286" s="5" t="s">
        <v>216</v>
      </c>
      <c r="F2286" s="6" t="s">
        <v>18</v>
      </c>
      <c r="G2286" s="27">
        <v>0</v>
      </c>
      <c r="H2286" s="7">
        <f>ROUND( D$2286*G2286,0 )</f>
        <v>0</v>
      </c>
    </row>
    <row r="2287" spans="1:10" x14ac:dyDescent="0.25">
      <c r="F2287" s="6" t="s">
        <v>19</v>
      </c>
      <c r="G2287" s="27">
        <v>0</v>
      </c>
      <c r="I2287" s="7">
        <f>ROUND( D$2286*G2287,0 )</f>
        <v>0</v>
      </c>
    </row>
    <row r="2288" spans="1:10" x14ac:dyDescent="0.25">
      <c r="F2288" s="6" t="s">
        <v>20</v>
      </c>
      <c r="G2288" s="27">
        <v>0</v>
      </c>
      <c r="J2288" s="7">
        <f>ROUND( D$2286*G2288,2 )</f>
        <v>0</v>
      </c>
    </row>
    <row r="2289" spans="1:10" x14ac:dyDescent="0.25">
      <c r="G2289" s="29"/>
    </row>
    <row r="2291" spans="1:10" x14ac:dyDescent="0.25">
      <c r="C2291" s="5" t="s">
        <v>610</v>
      </c>
    </row>
    <row r="2292" spans="1:10" x14ac:dyDescent="0.25">
      <c r="C2292" s="5" t="s">
        <v>371</v>
      </c>
    </row>
    <row r="2293" spans="1:10" x14ac:dyDescent="0.25">
      <c r="C2293" s="5" t="s">
        <v>611</v>
      </c>
    </row>
    <row r="2294" spans="1:10" x14ac:dyDescent="0.25">
      <c r="A2294" s="5">
        <v>45</v>
      </c>
      <c r="B2294" s="6" t="s">
        <v>613</v>
      </c>
      <c r="C2294" s="5" t="s">
        <v>612</v>
      </c>
      <c r="D2294" s="7">
        <f>ROUND( 8,2 )</f>
        <v>8</v>
      </c>
      <c r="E2294" s="5" t="s">
        <v>17</v>
      </c>
      <c r="F2294" s="6" t="s">
        <v>18</v>
      </c>
      <c r="G2294" s="27">
        <v>0</v>
      </c>
      <c r="H2294" s="7">
        <f>ROUND( D$2294*G2294,0 )</f>
        <v>0</v>
      </c>
    </row>
    <row r="2295" spans="1:10" x14ac:dyDescent="0.25">
      <c r="F2295" s="6" t="s">
        <v>19</v>
      </c>
      <c r="G2295" s="27">
        <v>0</v>
      </c>
      <c r="I2295" s="7">
        <f>ROUND( D$2294*G2295,0 )</f>
        <v>0</v>
      </c>
    </row>
    <row r="2296" spans="1:10" x14ac:dyDescent="0.25">
      <c r="F2296" s="6" t="s">
        <v>20</v>
      </c>
      <c r="G2296" s="27">
        <v>0</v>
      </c>
      <c r="J2296" s="7">
        <f>ROUND( D$2294*G2296,2 )</f>
        <v>0</v>
      </c>
    </row>
    <row r="2299" spans="1:10" x14ac:dyDescent="0.25">
      <c r="C2299" s="5" t="s">
        <v>614</v>
      </c>
    </row>
    <row r="2300" spans="1:10" x14ac:dyDescent="0.25">
      <c r="C2300" s="5" t="s">
        <v>615</v>
      </c>
    </row>
    <row r="2301" spans="1:10" x14ac:dyDescent="0.25">
      <c r="C2301" s="5" t="s">
        <v>616</v>
      </c>
    </row>
    <row r="2302" spans="1:10" x14ac:dyDescent="0.25">
      <c r="C2302" s="5" t="s">
        <v>192</v>
      </c>
    </row>
    <row r="2303" spans="1:10" x14ac:dyDescent="0.25">
      <c r="C2303" s="5" t="s">
        <v>617</v>
      </c>
    </row>
    <row r="2304" spans="1:10" x14ac:dyDescent="0.25">
      <c r="A2304" s="5">
        <v>46</v>
      </c>
      <c r="B2304" s="6" t="s">
        <v>619</v>
      </c>
      <c r="C2304" s="5" t="s">
        <v>618</v>
      </c>
      <c r="D2304" s="7">
        <f>ROUND( 1,2 )</f>
        <v>1</v>
      </c>
      <c r="E2304" s="5" t="s">
        <v>17</v>
      </c>
      <c r="F2304" s="6" t="s">
        <v>18</v>
      </c>
      <c r="G2304" s="27">
        <v>0</v>
      </c>
      <c r="H2304" s="7">
        <f>ROUND( D$2304*G2304,0 )</f>
        <v>0</v>
      </c>
    </row>
    <row r="2305" spans="1:10" x14ac:dyDescent="0.25">
      <c r="F2305" s="6" t="s">
        <v>19</v>
      </c>
      <c r="G2305" s="27">
        <v>0</v>
      </c>
      <c r="I2305" s="7">
        <f>ROUND( D$2304*G2305,0 )</f>
        <v>0</v>
      </c>
    </row>
    <row r="2306" spans="1:10" x14ac:dyDescent="0.25">
      <c r="F2306" s="6" t="s">
        <v>20</v>
      </c>
      <c r="G2306" s="27">
        <v>0</v>
      </c>
      <c r="J2306" s="7">
        <f>ROUND( D$2304*G2306,2 )</f>
        <v>0</v>
      </c>
    </row>
    <row r="2309" spans="1:10" x14ac:dyDescent="0.25">
      <c r="C2309" s="5" t="s">
        <v>620</v>
      </c>
    </row>
    <row r="2310" spans="1:10" x14ac:dyDescent="0.25">
      <c r="C2310" s="5" t="s">
        <v>621</v>
      </c>
    </row>
    <row r="2311" spans="1:10" x14ac:dyDescent="0.25">
      <c r="C2311" s="5" t="s">
        <v>235</v>
      </c>
    </row>
    <row r="2312" spans="1:10" x14ac:dyDescent="0.25">
      <c r="A2312" s="5">
        <v>47</v>
      </c>
      <c r="B2312" s="6" t="s">
        <v>622</v>
      </c>
      <c r="C2312" s="5"/>
      <c r="D2312" s="7">
        <f>ROUND( 1,2 )</f>
        <v>1</v>
      </c>
      <c r="E2312" s="5" t="s">
        <v>216</v>
      </c>
      <c r="F2312" s="6" t="s">
        <v>18</v>
      </c>
      <c r="G2312" s="27">
        <v>0</v>
      </c>
      <c r="H2312" s="7">
        <f>ROUND( D$2312*G2312,0 )</f>
        <v>0</v>
      </c>
    </row>
    <row r="2313" spans="1:10" x14ac:dyDescent="0.25">
      <c r="F2313" s="6" t="s">
        <v>19</v>
      </c>
      <c r="G2313" s="27">
        <v>0</v>
      </c>
      <c r="I2313" s="7">
        <f>ROUND( D$2312*G2313,0 )</f>
        <v>0</v>
      </c>
    </row>
    <row r="2314" spans="1:10" x14ac:dyDescent="0.25">
      <c r="F2314" s="6" t="s">
        <v>20</v>
      </c>
      <c r="G2314" s="27">
        <v>0</v>
      </c>
      <c r="J2314" s="7">
        <f>ROUND( D$2312*G2314,2 )</f>
        <v>0</v>
      </c>
    </row>
    <row r="2317" spans="1:10" x14ac:dyDescent="0.25">
      <c r="C2317" s="5" t="s">
        <v>623</v>
      </c>
    </row>
    <row r="2318" spans="1:10" x14ac:dyDescent="0.25">
      <c r="C2318" s="5" t="s">
        <v>235</v>
      </c>
    </row>
    <row r="2319" spans="1:10" x14ac:dyDescent="0.25">
      <c r="A2319" s="5">
        <v>48</v>
      </c>
      <c r="B2319" s="6" t="s">
        <v>625</v>
      </c>
      <c r="C2319" s="5" t="s">
        <v>624</v>
      </c>
      <c r="D2319" s="7">
        <f>ROUND( 1,2 )</f>
        <v>1</v>
      </c>
      <c r="E2319" s="5" t="s">
        <v>17</v>
      </c>
      <c r="F2319" s="6" t="s">
        <v>18</v>
      </c>
      <c r="G2319" s="27">
        <v>0</v>
      </c>
      <c r="H2319" s="7">
        <f>ROUND( D$2319*G2319,0 )</f>
        <v>0</v>
      </c>
    </row>
    <row r="2320" spans="1:10" x14ac:dyDescent="0.25">
      <c r="F2320" s="6" t="s">
        <v>19</v>
      </c>
      <c r="G2320" s="27">
        <v>0</v>
      </c>
      <c r="I2320" s="7">
        <f>ROUND( D$2319*G2320,0 )</f>
        <v>0</v>
      </c>
    </row>
    <row r="2321" spans="1:10" x14ac:dyDescent="0.25">
      <c r="F2321" s="6" t="s">
        <v>20</v>
      </c>
      <c r="G2321" s="27">
        <v>0</v>
      </c>
      <c r="J2321" s="7">
        <f>ROUND( D$2319*G2321,2 )</f>
        <v>0</v>
      </c>
    </row>
    <row r="2324" spans="1:10" x14ac:dyDescent="0.25">
      <c r="C2324" s="5" t="s">
        <v>430</v>
      </c>
    </row>
    <row r="2325" spans="1:10" x14ac:dyDescent="0.25">
      <c r="C2325" s="5" t="s">
        <v>431</v>
      </c>
    </row>
    <row r="2326" spans="1:10" x14ac:dyDescent="0.25">
      <c r="C2326" s="5" t="s">
        <v>432</v>
      </c>
    </row>
    <row r="2327" spans="1:10" x14ac:dyDescent="0.25">
      <c r="C2327" s="5" t="s">
        <v>433</v>
      </c>
    </row>
    <row r="2328" spans="1:10" x14ac:dyDescent="0.25">
      <c r="C2328" s="5" t="s">
        <v>434</v>
      </c>
    </row>
    <row r="2329" spans="1:10" x14ac:dyDescent="0.25">
      <c r="C2329" s="5" t="s">
        <v>435</v>
      </c>
    </row>
    <row r="2330" spans="1:10" x14ac:dyDescent="0.25">
      <c r="C2330" s="5" t="s">
        <v>626</v>
      </c>
    </row>
    <row r="2331" spans="1:10" x14ac:dyDescent="0.25">
      <c r="C2331" s="5" t="s">
        <v>437</v>
      </c>
    </row>
    <row r="2332" spans="1:10" x14ac:dyDescent="0.25">
      <c r="A2332" s="5">
        <v>49</v>
      </c>
      <c r="B2332" s="6" t="s">
        <v>628</v>
      </c>
      <c r="C2332" s="5" t="s">
        <v>627</v>
      </c>
      <c r="D2332" s="7">
        <f>ROUND( 1,2 )</f>
        <v>1</v>
      </c>
      <c r="E2332" s="5" t="s">
        <v>17</v>
      </c>
      <c r="F2332" s="6" t="s">
        <v>18</v>
      </c>
      <c r="G2332" s="27">
        <v>0</v>
      </c>
      <c r="H2332" s="7">
        <f>ROUND( D$2332*G2332,0 )</f>
        <v>0</v>
      </c>
    </row>
    <row r="2333" spans="1:10" x14ac:dyDescent="0.25">
      <c r="F2333" s="6" t="s">
        <v>19</v>
      </c>
      <c r="G2333" s="27">
        <v>0</v>
      </c>
      <c r="I2333" s="7">
        <f>ROUND( D$2332*G2333,0 )</f>
        <v>0</v>
      </c>
    </row>
    <row r="2334" spans="1:10" x14ac:dyDescent="0.25">
      <c r="F2334" s="6" t="s">
        <v>20</v>
      </c>
      <c r="G2334" s="27">
        <v>0</v>
      </c>
      <c r="J2334" s="7">
        <f>ROUND( D$2332*G2334,2 )</f>
        <v>0</v>
      </c>
    </row>
    <row r="2337" spans="1:10" x14ac:dyDescent="0.25">
      <c r="C2337" s="5" t="s">
        <v>430</v>
      </c>
    </row>
    <row r="2338" spans="1:10" x14ac:dyDescent="0.25">
      <c r="C2338" s="5" t="s">
        <v>431</v>
      </c>
    </row>
    <row r="2339" spans="1:10" x14ac:dyDescent="0.25">
      <c r="C2339" s="5" t="s">
        <v>432</v>
      </c>
    </row>
    <row r="2340" spans="1:10" x14ac:dyDescent="0.25">
      <c r="C2340" s="5" t="s">
        <v>433</v>
      </c>
    </row>
    <row r="2341" spans="1:10" x14ac:dyDescent="0.25">
      <c r="C2341" s="5" t="s">
        <v>434</v>
      </c>
    </row>
    <row r="2342" spans="1:10" x14ac:dyDescent="0.25">
      <c r="C2342" s="5" t="s">
        <v>435</v>
      </c>
    </row>
    <row r="2343" spans="1:10" x14ac:dyDescent="0.25">
      <c r="C2343" s="5" t="s">
        <v>440</v>
      </c>
    </row>
    <row r="2344" spans="1:10" x14ac:dyDescent="0.25">
      <c r="C2344" s="5" t="s">
        <v>437</v>
      </c>
    </row>
    <row r="2345" spans="1:10" x14ac:dyDescent="0.25">
      <c r="A2345" s="5">
        <v>50</v>
      </c>
      <c r="B2345" s="6" t="s">
        <v>439</v>
      </c>
      <c r="C2345" s="5" t="s">
        <v>629</v>
      </c>
      <c r="D2345" s="7">
        <f>ROUND( 3,2 )</f>
        <v>3</v>
      </c>
      <c r="E2345" s="5" t="s">
        <v>17</v>
      </c>
      <c r="F2345" s="6" t="s">
        <v>18</v>
      </c>
      <c r="G2345" s="27">
        <v>0</v>
      </c>
      <c r="H2345" s="7">
        <f>ROUND( D$2345*G2345,0 )</f>
        <v>0</v>
      </c>
    </row>
    <row r="2346" spans="1:10" x14ac:dyDescent="0.25">
      <c r="F2346" s="6" t="s">
        <v>19</v>
      </c>
      <c r="G2346" s="27">
        <v>0</v>
      </c>
      <c r="I2346" s="7">
        <f>ROUND( D$2345*G2346,0 )</f>
        <v>0</v>
      </c>
    </row>
    <row r="2347" spans="1:10" x14ac:dyDescent="0.25">
      <c r="F2347" s="6" t="s">
        <v>20</v>
      </c>
      <c r="G2347" s="27">
        <v>0</v>
      </c>
      <c r="J2347" s="7">
        <f>ROUND( D$2345*G2347,2 )</f>
        <v>0</v>
      </c>
    </row>
    <row r="2350" spans="1:10" x14ac:dyDescent="0.25">
      <c r="C2350" s="5" t="s">
        <v>430</v>
      </c>
    </row>
    <row r="2351" spans="1:10" x14ac:dyDescent="0.25">
      <c r="C2351" s="5" t="s">
        <v>431</v>
      </c>
    </row>
    <row r="2352" spans="1:10" x14ac:dyDescent="0.25">
      <c r="C2352" s="5" t="s">
        <v>432</v>
      </c>
    </row>
    <row r="2353" spans="1:10" x14ac:dyDescent="0.25">
      <c r="C2353" s="5" t="s">
        <v>433</v>
      </c>
    </row>
    <row r="2354" spans="1:10" x14ac:dyDescent="0.25">
      <c r="C2354" s="5" t="s">
        <v>434</v>
      </c>
    </row>
    <row r="2355" spans="1:10" x14ac:dyDescent="0.25">
      <c r="C2355" s="5" t="s">
        <v>435</v>
      </c>
    </row>
    <row r="2356" spans="1:10" x14ac:dyDescent="0.25">
      <c r="C2356" s="5" t="s">
        <v>436</v>
      </c>
    </row>
    <row r="2357" spans="1:10" x14ac:dyDescent="0.25">
      <c r="C2357" s="5" t="s">
        <v>437</v>
      </c>
    </row>
    <row r="2358" spans="1:10" x14ac:dyDescent="0.25">
      <c r="A2358" s="5">
        <v>51</v>
      </c>
      <c r="B2358" s="6" t="s">
        <v>442</v>
      </c>
      <c r="C2358" s="5" t="s">
        <v>630</v>
      </c>
      <c r="D2358" s="7">
        <f>ROUND( 1,2 )</f>
        <v>1</v>
      </c>
      <c r="E2358" s="5" t="s">
        <v>17</v>
      </c>
      <c r="F2358" s="6" t="s">
        <v>18</v>
      </c>
      <c r="G2358" s="27">
        <v>0</v>
      </c>
      <c r="H2358" s="7">
        <f>ROUND( D$2358*G2358,0 )</f>
        <v>0</v>
      </c>
    </row>
    <row r="2359" spans="1:10" x14ac:dyDescent="0.25">
      <c r="F2359" s="6" t="s">
        <v>19</v>
      </c>
      <c r="G2359" s="27">
        <v>0</v>
      </c>
      <c r="I2359" s="7">
        <f>ROUND( D$2358*G2359,0 )</f>
        <v>0</v>
      </c>
    </row>
    <row r="2360" spans="1:10" x14ac:dyDescent="0.25">
      <c r="F2360" s="6" t="s">
        <v>20</v>
      </c>
      <c r="G2360" s="27">
        <v>0</v>
      </c>
      <c r="J2360" s="7">
        <f>ROUND( D$2358*G2360,2 )</f>
        <v>0</v>
      </c>
    </row>
    <row r="2363" spans="1:10" x14ac:dyDescent="0.25">
      <c r="C2363" s="5" t="s">
        <v>430</v>
      </c>
    </row>
    <row r="2364" spans="1:10" x14ac:dyDescent="0.25">
      <c r="C2364" s="5" t="s">
        <v>431</v>
      </c>
    </row>
    <row r="2365" spans="1:10" x14ac:dyDescent="0.25">
      <c r="C2365" s="5" t="s">
        <v>432</v>
      </c>
    </row>
    <row r="2366" spans="1:10" x14ac:dyDescent="0.25">
      <c r="C2366" s="5" t="s">
        <v>433</v>
      </c>
    </row>
    <row r="2367" spans="1:10" x14ac:dyDescent="0.25">
      <c r="C2367" s="5" t="s">
        <v>434</v>
      </c>
    </row>
    <row r="2368" spans="1:10" x14ac:dyDescent="0.25">
      <c r="C2368" s="5" t="s">
        <v>435</v>
      </c>
    </row>
    <row r="2369" spans="1:10" x14ac:dyDescent="0.25">
      <c r="C2369" s="5" t="s">
        <v>436</v>
      </c>
    </row>
    <row r="2370" spans="1:10" x14ac:dyDescent="0.25">
      <c r="C2370" s="5" t="s">
        <v>437</v>
      </c>
    </row>
    <row r="2371" spans="1:10" x14ac:dyDescent="0.25">
      <c r="A2371" s="5">
        <v>52</v>
      </c>
      <c r="B2371" s="6" t="s">
        <v>442</v>
      </c>
      <c r="C2371" s="5" t="s">
        <v>631</v>
      </c>
      <c r="D2371" s="7">
        <f>ROUND( 2,2 )</f>
        <v>2</v>
      </c>
      <c r="E2371" s="5" t="s">
        <v>17</v>
      </c>
      <c r="F2371" s="6" t="s">
        <v>18</v>
      </c>
      <c r="G2371" s="27">
        <v>0</v>
      </c>
      <c r="H2371" s="7">
        <f>ROUND( D$2371*G2371,0 )</f>
        <v>0</v>
      </c>
    </row>
    <row r="2372" spans="1:10" x14ac:dyDescent="0.25">
      <c r="F2372" s="6" t="s">
        <v>19</v>
      </c>
      <c r="G2372" s="27">
        <v>0</v>
      </c>
      <c r="I2372" s="7">
        <f>ROUND( D$2371*G2372,0 )</f>
        <v>0</v>
      </c>
    </row>
    <row r="2373" spans="1:10" x14ac:dyDescent="0.25">
      <c r="F2373" s="6" t="s">
        <v>20</v>
      </c>
      <c r="G2373" s="27">
        <v>0</v>
      </c>
      <c r="J2373" s="7">
        <f>ROUND( D$2371*G2373,2 )</f>
        <v>0</v>
      </c>
    </row>
    <row r="2376" spans="1:10" x14ac:dyDescent="0.25">
      <c r="C2376" s="5" t="s">
        <v>430</v>
      </c>
    </row>
    <row r="2377" spans="1:10" x14ac:dyDescent="0.25">
      <c r="C2377" s="5" t="s">
        <v>431</v>
      </c>
    </row>
    <row r="2378" spans="1:10" x14ac:dyDescent="0.25">
      <c r="C2378" s="5" t="s">
        <v>432</v>
      </c>
    </row>
    <row r="2379" spans="1:10" x14ac:dyDescent="0.25">
      <c r="C2379" s="5" t="s">
        <v>433</v>
      </c>
    </row>
    <row r="2380" spans="1:10" x14ac:dyDescent="0.25">
      <c r="C2380" s="5" t="s">
        <v>434</v>
      </c>
    </row>
    <row r="2381" spans="1:10" x14ac:dyDescent="0.25">
      <c r="C2381" s="5" t="s">
        <v>435</v>
      </c>
    </row>
    <row r="2382" spans="1:10" x14ac:dyDescent="0.25">
      <c r="C2382" s="5" t="s">
        <v>440</v>
      </c>
    </row>
    <row r="2383" spans="1:10" x14ac:dyDescent="0.25">
      <c r="C2383" s="5" t="s">
        <v>437</v>
      </c>
    </row>
    <row r="2384" spans="1:10" x14ac:dyDescent="0.25">
      <c r="A2384" s="5">
        <v>53</v>
      </c>
      <c r="B2384" s="6" t="s">
        <v>442</v>
      </c>
      <c r="C2384" s="5" t="s">
        <v>632</v>
      </c>
      <c r="D2384" s="7">
        <f>ROUND( 2,2 )</f>
        <v>2</v>
      </c>
      <c r="E2384" s="5" t="s">
        <v>17</v>
      </c>
      <c r="F2384" s="6" t="s">
        <v>18</v>
      </c>
      <c r="G2384" s="27">
        <v>0</v>
      </c>
      <c r="H2384" s="7">
        <f>ROUND( D$2384*G2384,0 )</f>
        <v>0</v>
      </c>
    </row>
    <row r="2385" spans="1:10" x14ac:dyDescent="0.25">
      <c r="F2385" s="6" t="s">
        <v>19</v>
      </c>
      <c r="G2385" s="27">
        <v>0</v>
      </c>
      <c r="I2385" s="7">
        <f>ROUND( D$2384*G2385,0 )</f>
        <v>0</v>
      </c>
    </row>
    <row r="2386" spans="1:10" x14ac:dyDescent="0.25">
      <c r="F2386" s="6" t="s">
        <v>20</v>
      </c>
      <c r="G2386" s="27">
        <v>0</v>
      </c>
      <c r="J2386" s="7">
        <f>ROUND( D$2384*G2386,2 )</f>
        <v>0</v>
      </c>
    </row>
    <row r="2389" spans="1:10" x14ac:dyDescent="0.25">
      <c r="C2389" s="5" t="s">
        <v>633</v>
      </c>
    </row>
    <row r="2390" spans="1:10" x14ac:dyDescent="0.25">
      <c r="C2390" s="5" t="s">
        <v>634</v>
      </c>
    </row>
    <row r="2391" spans="1:10" x14ac:dyDescent="0.25">
      <c r="C2391" s="5" t="s">
        <v>635</v>
      </c>
    </row>
    <row r="2392" spans="1:10" x14ac:dyDescent="0.25">
      <c r="C2392" s="5" t="s">
        <v>636</v>
      </c>
    </row>
    <row r="2393" spans="1:10" x14ac:dyDescent="0.25">
      <c r="C2393" s="5" t="s">
        <v>637</v>
      </c>
    </row>
    <row r="2394" spans="1:10" x14ac:dyDescent="0.25">
      <c r="C2394" s="5" t="s">
        <v>638</v>
      </c>
    </row>
    <row r="2395" spans="1:10" x14ac:dyDescent="0.25">
      <c r="C2395" s="5" t="s">
        <v>639</v>
      </c>
    </row>
    <row r="2396" spans="1:10" x14ac:dyDescent="0.25">
      <c r="C2396" s="5" t="s">
        <v>640</v>
      </c>
    </row>
    <row r="2397" spans="1:10" x14ac:dyDescent="0.25">
      <c r="A2397" s="5">
        <v>54</v>
      </c>
      <c r="B2397" s="6" t="s">
        <v>642</v>
      </c>
      <c r="C2397" s="5" t="s">
        <v>641</v>
      </c>
      <c r="D2397" s="7">
        <f>ROUND( 2,2 )</f>
        <v>2</v>
      </c>
      <c r="E2397" s="5" t="s">
        <v>17</v>
      </c>
      <c r="F2397" s="6" t="s">
        <v>18</v>
      </c>
      <c r="G2397" s="27">
        <v>0</v>
      </c>
      <c r="H2397" s="7">
        <f>ROUND( D$2397*G2397,0 )</f>
        <v>0</v>
      </c>
    </row>
    <row r="2398" spans="1:10" x14ac:dyDescent="0.25">
      <c r="F2398" s="6" t="s">
        <v>19</v>
      </c>
      <c r="G2398" s="27">
        <v>0</v>
      </c>
      <c r="I2398" s="7">
        <f>ROUND( D$2397*G2398,0 )</f>
        <v>0</v>
      </c>
    </row>
    <row r="2399" spans="1:10" x14ac:dyDescent="0.25">
      <c r="F2399" s="6" t="s">
        <v>20</v>
      </c>
      <c r="G2399" s="27">
        <v>0</v>
      </c>
      <c r="J2399" s="7">
        <f>ROUND( D$2397*G2399,2 )</f>
        <v>0</v>
      </c>
    </row>
    <row r="2402" spans="1:10" x14ac:dyDescent="0.25">
      <c r="C2402" s="5" t="s">
        <v>643</v>
      </c>
    </row>
    <row r="2403" spans="1:10" x14ac:dyDescent="0.25">
      <c r="A2403" s="5">
        <v>55</v>
      </c>
      <c r="B2403" s="6" t="s">
        <v>625</v>
      </c>
      <c r="C2403" s="5" t="s">
        <v>123</v>
      </c>
      <c r="D2403" s="7">
        <f>ROUND( 1,2 )</f>
        <v>1</v>
      </c>
      <c r="E2403" s="5" t="s">
        <v>17</v>
      </c>
      <c r="F2403" s="6" t="s">
        <v>18</v>
      </c>
      <c r="G2403" s="27">
        <v>0</v>
      </c>
      <c r="H2403" s="7">
        <f>ROUND( D$2403*G2403,0 )</f>
        <v>0</v>
      </c>
    </row>
    <row r="2404" spans="1:10" x14ac:dyDescent="0.25">
      <c r="F2404" s="6" t="s">
        <v>19</v>
      </c>
      <c r="G2404" s="27">
        <v>0</v>
      </c>
      <c r="I2404" s="7">
        <f>ROUND( D$2403*G2404,0 )</f>
        <v>0</v>
      </c>
    </row>
    <row r="2405" spans="1:10" x14ac:dyDescent="0.25">
      <c r="F2405" s="6" t="s">
        <v>20</v>
      </c>
      <c r="G2405" s="27">
        <v>0</v>
      </c>
      <c r="J2405" s="7">
        <f>ROUND( D$2403*G2405,2 )</f>
        <v>0</v>
      </c>
    </row>
    <row r="2408" spans="1:10" x14ac:dyDescent="0.25">
      <c r="C2408" s="5" t="s">
        <v>644</v>
      </c>
    </row>
    <row r="2409" spans="1:10" x14ac:dyDescent="0.25">
      <c r="C2409" s="5" t="s">
        <v>367</v>
      </c>
    </row>
    <row r="2410" spans="1:10" x14ac:dyDescent="0.25">
      <c r="A2410" s="5">
        <v>56</v>
      </c>
      <c r="B2410" s="6" t="s">
        <v>646</v>
      </c>
      <c r="C2410" s="5" t="s">
        <v>645</v>
      </c>
      <c r="D2410" s="7">
        <f>ROUND( 2,2 )</f>
        <v>2</v>
      </c>
      <c r="E2410" s="5" t="s">
        <v>17</v>
      </c>
      <c r="F2410" s="6" t="s">
        <v>18</v>
      </c>
      <c r="G2410" s="27">
        <v>0</v>
      </c>
      <c r="H2410" s="7">
        <f>ROUND( D$2410*G2410,0 )</f>
        <v>0</v>
      </c>
    </row>
    <row r="2411" spans="1:10" x14ac:dyDescent="0.25">
      <c r="F2411" s="6" t="s">
        <v>19</v>
      </c>
      <c r="G2411" s="27">
        <v>0</v>
      </c>
      <c r="I2411" s="7">
        <f>ROUND( D$2410*G2411,0 )</f>
        <v>0</v>
      </c>
    </row>
    <row r="2412" spans="1:10" x14ac:dyDescent="0.25">
      <c r="F2412" s="6" t="s">
        <v>20</v>
      </c>
      <c r="G2412" s="27">
        <v>0</v>
      </c>
      <c r="J2412" s="7">
        <f>ROUND( D$2410*G2412,2 )</f>
        <v>0</v>
      </c>
    </row>
    <row r="2415" spans="1:10" x14ac:dyDescent="0.25">
      <c r="C2415" s="5" t="s">
        <v>443</v>
      </c>
    </row>
    <row r="2416" spans="1:10" x14ac:dyDescent="0.25">
      <c r="C2416" s="5" t="s">
        <v>444</v>
      </c>
    </row>
    <row r="2417" spans="1:10" x14ac:dyDescent="0.25">
      <c r="C2417" s="5" t="s">
        <v>445</v>
      </c>
    </row>
    <row r="2418" spans="1:10" x14ac:dyDescent="0.25">
      <c r="C2418" s="5" t="s">
        <v>446</v>
      </c>
    </row>
    <row r="2419" spans="1:10" x14ac:dyDescent="0.25">
      <c r="C2419" s="5" t="s">
        <v>647</v>
      </c>
    </row>
    <row r="2420" spans="1:10" x14ac:dyDescent="0.25">
      <c r="C2420" s="5" t="s">
        <v>648</v>
      </c>
    </row>
    <row r="2421" spans="1:10" x14ac:dyDescent="0.25">
      <c r="A2421" s="5">
        <v>57</v>
      </c>
      <c r="B2421" s="6" t="s">
        <v>650</v>
      </c>
      <c r="C2421" s="5" t="s">
        <v>649</v>
      </c>
      <c r="D2421" s="7">
        <f>ROUND( 1,2 )</f>
        <v>1</v>
      </c>
      <c r="E2421" s="5" t="s">
        <v>17</v>
      </c>
      <c r="F2421" s="6" t="s">
        <v>18</v>
      </c>
      <c r="G2421" s="27">
        <v>0</v>
      </c>
      <c r="H2421" s="7">
        <f>ROUND( D$2421*G2421,0 )</f>
        <v>0</v>
      </c>
    </row>
    <row r="2422" spans="1:10" x14ac:dyDescent="0.25">
      <c r="F2422" s="6" t="s">
        <v>19</v>
      </c>
      <c r="G2422" s="27">
        <v>0</v>
      </c>
      <c r="I2422" s="7">
        <f>ROUND( D$2421*G2422,0 )</f>
        <v>0</v>
      </c>
    </row>
    <row r="2423" spans="1:10" x14ac:dyDescent="0.25">
      <c r="F2423" s="6" t="s">
        <v>20</v>
      </c>
      <c r="G2423" s="27">
        <v>0</v>
      </c>
      <c r="J2423" s="7">
        <f>ROUND( D$2421*G2423,2 )</f>
        <v>0</v>
      </c>
    </row>
    <row r="2426" spans="1:10" x14ac:dyDescent="0.25">
      <c r="C2426" s="5" t="s">
        <v>443</v>
      </c>
    </row>
    <row r="2427" spans="1:10" x14ac:dyDescent="0.25">
      <c r="C2427" s="5" t="s">
        <v>444</v>
      </c>
    </row>
    <row r="2428" spans="1:10" x14ac:dyDescent="0.25">
      <c r="C2428" s="5" t="s">
        <v>445</v>
      </c>
    </row>
    <row r="2429" spans="1:10" x14ac:dyDescent="0.25">
      <c r="C2429" s="5" t="s">
        <v>446</v>
      </c>
    </row>
    <row r="2430" spans="1:10" x14ac:dyDescent="0.25">
      <c r="C2430" s="5" t="s">
        <v>647</v>
      </c>
    </row>
    <row r="2431" spans="1:10" x14ac:dyDescent="0.25">
      <c r="C2431" s="5" t="s">
        <v>449</v>
      </c>
    </row>
    <row r="2432" spans="1:10" x14ac:dyDescent="0.25">
      <c r="A2432" s="5">
        <v>58</v>
      </c>
      <c r="B2432" s="6" t="s">
        <v>453</v>
      </c>
      <c r="C2432" s="5" t="s">
        <v>452</v>
      </c>
      <c r="D2432" s="7">
        <f>ROUND( 2,2 )</f>
        <v>2</v>
      </c>
      <c r="E2432" s="5" t="s">
        <v>17</v>
      </c>
      <c r="F2432" s="6" t="s">
        <v>18</v>
      </c>
      <c r="G2432" s="27">
        <v>0</v>
      </c>
      <c r="H2432" s="7">
        <f>ROUND( D$2432*G2432,0 )</f>
        <v>0</v>
      </c>
    </row>
    <row r="2433" spans="1:10" x14ac:dyDescent="0.25">
      <c r="F2433" s="6" t="s">
        <v>19</v>
      </c>
      <c r="G2433" s="27">
        <v>0</v>
      </c>
      <c r="I2433" s="7">
        <f>ROUND( D$2432*G2433,0 )</f>
        <v>0</v>
      </c>
    </row>
    <row r="2434" spans="1:10" x14ac:dyDescent="0.25">
      <c r="F2434" s="6" t="s">
        <v>20</v>
      </c>
      <c r="G2434" s="27">
        <v>0</v>
      </c>
      <c r="J2434" s="7">
        <f>ROUND( D$2432*G2434,2 )</f>
        <v>0</v>
      </c>
    </row>
    <row r="2437" spans="1:10" x14ac:dyDescent="0.25">
      <c r="C2437" s="5" t="s">
        <v>443</v>
      </c>
    </row>
    <row r="2438" spans="1:10" x14ac:dyDescent="0.25">
      <c r="C2438" s="5" t="s">
        <v>444</v>
      </c>
    </row>
    <row r="2439" spans="1:10" x14ac:dyDescent="0.25">
      <c r="C2439" s="5" t="s">
        <v>445</v>
      </c>
    </row>
    <row r="2440" spans="1:10" x14ac:dyDescent="0.25">
      <c r="C2440" s="5" t="s">
        <v>446</v>
      </c>
    </row>
    <row r="2441" spans="1:10" x14ac:dyDescent="0.25">
      <c r="C2441" s="5" t="s">
        <v>647</v>
      </c>
    </row>
    <row r="2442" spans="1:10" x14ac:dyDescent="0.25">
      <c r="C2442" s="5" t="s">
        <v>449</v>
      </c>
    </row>
    <row r="2443" spans="1:10" x14ac:dyDescent="0.25">
      <c r="A2443" s="5">
        <v>59</v>
      </c>
      <c r="B2443" s="6" t="s">
        <v>652</v>
      </c>
      <c r="C2443" s="5" t="s">
        <v>651</v>
      </c>
      <c r="D2443" s="7">
        <f>ROUND( 4,2 )</f>
        <v>4</v>
      </c>
      <c r="E2443" s="5" t="s">
        <v>17</v>
      </c>
      <c r="F2443" s="6" t="s">
        <v>18</v>
      </c>
      <c r="G2443" s="27">
        <v>0</v>
      </c>
      <c r="H2443" s="7">
        <f>ROUND( D$2443*G2443,0 )</f>
        <v>0</v>
      </c>
    </row>
    <row r="2444" spans="1:10" x14ac:dyDescent="0.25">
      <c r="F2444" s="6" t="s">
        <v>19</v>
      </c>
      <c r="G2444" s="27">
        <v>0</v>
      </c>
      <c r="I2444" s="7">
        <f>ROUND( D$2443*G2444,0 )</f>
        <v>0</v>
      </c>
    </row>
    <row r="2445" spans="1:10" x14ac:dyDescent="0.25">
      <c r="F2445" s="6" t="s">
        <v>20</v>
      </c>
      <c r="G2445" s="27">
        <v>0</v>
      </c>
      <c r="J2445" s="7">
        <f>ROUND( D$2443*G2445,2 )</f>
        <v>0</v>
      </c>
    </row>
    <row r="2448" spans="1:10" x14ac:dyDescent="0.25">
      <c r="C2448" s="5" t="s">
        <v>443</v>
      </c>
    </row>
    <row r="2449" spans="1:10" x14ac:dyDescent="0.25">
      <c r="C2449" s="5" t="s">
        <v>444</v>
      </c>
    </row>
    <row r="2450" spans="1:10" x14ac:dyDescent="0.25">
      <c r="C2450" s="5" t="s">
        <v>445</v>
      </c>
    </row>
    <row r="2451" spans="1:10" x14ac:dyDescent="0.25">
      <c r="C2451" s="5" t="s">
        <v>446</v>
      </c>
    </row>
    <row r="2452" spans="1:10" x14ac:dyDescent="0.25">
      <c r="C2452" s="5" t="s">
        <v>647</v>
      </c>
    </row>
    <row r="2453" spans="1:10" x14ac:dyDescent="0.25">
      <c r="C2453" s="5" t="s">
        <v>449</v>
      </c>
    </row>
    <row r="2454" spans="1:10" x14ac:dyDescent="0.25">
      <c r="A2454" s="5">
        <v>60</v>
      </c>
      <c r="B2454" s="6" t="s">
        <v>654</v>
      </c>
      <c r="C2454" s="5" t="s">
        <v>653</v>
      </c>
      <c r="D2454" s="7">
        <f>ROUND( 3,2 )</f>
        <v>3</v>
      </c>
      <c r="E2454" s="5" t="s">
        <v>17</v>
      </c>
      <c r="F2454" s="6" t="s">
        <v>18</v>
      </c>
      <c r="G2454" s="27">
        <v>0</v>
      </c>
      <c r="H2454" s="7">
        <f>ROUND( D$2454*G2454,0 )</f>
        <v>0</v>
      </c>
    </row>
    <row r="2455" spans="1:10" x14ac:dyDescent="0.25">
      <c r="F2455" s="6" t="s">
        <v>19</v>
      </c>
      <c r="G2455" s="27">
        <v>0</v>
      </c>
      <c r="I2455" s="7">
        <f>ROUND( D$2454*G2455,0 )</f>
        <v>0</v>
      </c>
    </row>
    <row r="2456" spans="1:10" x14ac:dyDescent="0.25">
      <c r="F2456" s="6" t="s">
        <v>20</v>
      </c>
      <c r="G2456" s="27">
        <v>0</v>
      </c>
      <c r="J2456" s="7">
        <f>ROUND( D$2454*G2456,2 )</f>
        <v>0</v>
      </c>
    </row>
    <row r="2459" spans="1:10" x14ac:dyDescent="0.25">
      <c r="C2459" s="5" t="s">
        <v>443</v>
      </c>
    </row>
    <row r="2460" spans="1:10" x14ac:dyDescent="0.25">
      <c r="C2460" s="5" t="s">
        <v>444</v>
      </c>
    </row>
    <row r="2461" spans="1:10" x14ac:dyDescent="0.25">
      <c r="C2461" s="5" t="s">
        <v>445</v>
      </c>
    </row>
    <row r="2462" spans="1:10" x14ac:dyDescent="0.25">
      <c r="C2462" s="5" t="s">
        <v>446</v>
      </c>
    </row>
    <row r="2463" spans="1:10" x14ac:dyDescent="0.25">
      <c r="C2463" s="5" t="s">
        <v>647</v>
      </c>
    </row>
    <row r="2464" spans="1:10" x14ac:dyDescent="0.25">
      <c r="C2464" s="5" t="s">
        <v>449</v>
      </c>
    </row>
    <row r="2465" spans="1:10" x14ac:dyDescent="0.25">
      <c r="A2465" s="5">
        <v>61</v>
      </c>
      <c r="B2465" s="6" t="s">
        <v>656</v>
      </c>
      <c r="C2465" s="5" t="s">
        <v>655</v>
      </c>
      <c r="D2465" s="7">
        <f>ROUND( 2,2 )</f>
        <v>2</v>
      </c>
      <c r="E2465" s="5" t="s">
        <v>17</v>
      </c>
      <c r="F2465" s="6" t="s">
        <v>18</v>
      </c>
      <c r="G2465" s="27">
        <v>0</v>
      </c>
      <c r="H2465" s="7">
        <f>ROUND( D$2465*G2465,0 )</f>
        <v>0</v>
      </c>
    </row>
    <row r="2466" spans="1:10" x14ac:dyDescent="0.25">
      <c r="F2466" s="6" t="s">
        <v>19</v>
      </c>
      <c r="G2466" s="27">
        <v>0</v>
      </c>
      <c r="I2466" s="7">
        <f>ROUND( D$2465*G2466,0 )</f>
        <v>0</v>
      </c>
    </row>
    <row r="2467" spans="1:10" x14ac:dyDescent="0.25">
      <c r="F2467" s="6" t="s">
        <v>20</v>
      </c>
      <c r="G2467" s="27">
        <v>0</v>
      </c>
      <c r="J2467" s="7">
        <f>ROUND( D$2465*G2467,2 )</f>
        <v>0</v>
      </c>
    </row>
    <row r="2470" spans="1:10" x14ac:dyDescent="0.25">
      <c r="C2470" s="5" t="s">
        <v>443</v>
      </c>
    </row>
    <row r="2471" spans="1:10" x14ac:dyDescent="0.25">
      <c r="C2471" s="5" t="s">
        <v>444</v>
      </c>
    </row>
    <row r="2472" spans="1:10" x14ac:dyDescent="0.25">
      <c r="C2472" s="5" t="s">
        <v>445</v>
      </c>
    </row>
    <row r="2473" spans="1:10" x14ac:dyDescent="0.25">
      <c r="C2473" s="5" t="s">
        <v>446</v>
      </c>
    </row>
    <row r="2474" spans="1:10" x14ac:dyDescent="0.25">
      <c r="C2474" s="5" t="s">
        <v>647</v>
      </c>
    </row>
    <row r="2475" spans="1:10" x14ac:dyDescent="0.25">
      <c r="C2475" s="5" t="s">
        <v>449</v>
      </c>
    </row>
    <row r="2476" spans="1:10" x14ac:dyDescent="0.25">
      <c r="A2476" s="5">
        <v>62</v>
      </c>
      <c r="B2476" s="6" t="s">
        <v>658</v>
      </c>
      <c r="C2476" s="5" t="s">
        <v>657</v>
      </c>
      <c r="D2476" s="7">
        <f>ROUND( 2,2 )</f>
        <v>2</v>
      </c>
      <c r="E2476" s="5" t="s">
        <v>17</v>
      </c>
      <c r="F2476" s="6" t="s">
        <v>18</v>
      </c>
      <c r="G2476" s="27">
        <v>0</v>
      </c>
      <c r="H2476" s="7">
        <f>ROUND( D$2476*G2476,0 )</f>
        <v>0</v>
      </c>
    </row>
    <row r="2477" spans="1:10" x14ac:dyDescent="0.25">
      <c r="F2477" s="6" t="s">
        <v>19</v>
      </c>
      <c r="G2477" s="27">
        <v>0</v>
      </c>
      <c r="I2477" s="7">
        <f>ROUND( D$2476*G2477,0 )</f>
        <v>0</v>
      </c>
    </row>
    <row r="2478" spans="1:10" x14ac:dyDescent="0.25">
      <c r="F2478" s="6" t="s">
        <v>20</v>
      </c>
      <c r="G2478" s="27">
        <v>0</v>
      </c>
      <c r="J2478" s="7">
        <f>ROUND( D$2476*G2478,2 )</f>
        <v>0</v>
      </c>
    </row>
    <row r="2481" spans="1:10" x14ac:dyDescent="0.25">
      <c r="C2481" s="5" t="s">
        <v>443</v>
      </c>
    </row>
    <row r="2482" spans="1:10" x14ac:dyDescent="0.25">
      <c r="C2482" s="5" t="s">
        <v>444</v>
      </c>
    </row>
    <row r="2483" spans="1:10" x14ac:dyDescent="0.25">
      <c r="C2483" s="5" t="s">
        <v>445</v>
      </c>
    </row>
    <row r="2484" spans="1:10" x14ac:dyDescent="0.25">
      <c r="C2484" s="5" t="s">
        <v>446</v>
      </c>
    </row>
    <row r="2485" spans="1:10" x14ac:dyDescent="0.25">
      <c r="C2485" s="5" t="s">
        <v>647</v>
      </c>
    </row>
    <row r="2486" spans="1:10" x14ac:dyDescent="0.25">
      <c r="C2486" s="5" t="s">
        <v>449</v>
      </c>
    </row>
    <row r="2487" spans="1:10" x14ac:dyDescent="0.25">
      <c r="A2487" s="5">
        <v>63</v>
      </c>
      <c r="B2487" s="6" t="s">
        <v>660</v>
      </c>
      <c r="C2487" s="5" t="s">
        <v>659</v>
      </c>
      <c r="D2487" s="7">
        <f>ROUND( 1,2 )</f>
        <v>1</v>
      </c>
      <c r="E2487" s="5" t="s">
        <v>17</v>
      </c>
      <c r="F2487" s="6" t="s">
        <v>18</v>
      </c>
      <c r="G2487" s="27">
        <v>0</v>
      </c>
      <c r="H2487" s="7">
        <f>ROUND( D$2487*G2487,0 )</f>
        <v>0</v>
      </c>
    </row>
    <row r="2488" spans="1:10" x14ac:dyDescent="0.25">
      <c r="F2488" s="6" t="s">
        <v>19</v>
      </c>
      <c r="G2488" s="27">
        <v>0</v>
      </c>
      <c r="I2488" s="7">
        <f>ROUND( D$2487*G2488,0 )</f>
        <v>0</v>
      </c>
    </row>
    <row r="2489" spans="1:10" x14ac:dyDescent="0.25">
      <c r="F2489" s="6" t="s">
        <v>20</v>
      </c>
      <c r="G2489" s="27">
        <v>0</v>
      </c>
      <c r="J2489" s="7">
        <f>ROUND( D$2487*G2489,2 )</f>
        <v>0</v>
      </c>
    </row>
    <row r="2492" spans="1:10" x14ac:dyDescent="0.25">
      <c r="C2492" s="5" t="s">
        <v>443</v>
      </c>
    </row>
    <row r="2493" spans="1:10" x14ac:dyDescent="0.25">
      <c r="C2493" s="5" t="s">
        <v>444</v>
      </c>
    </row>
    <row r="2494" spans="1:10" x14ac:dyDescent="0.25">
      <c r="C2494" s="5" t="s">
        <v>445</v>
      </c>
    </row>
    <row r="2495" spans="1:10" x14ac:dyDescent="0.25">
      <c r="C2495" s="5" t="s">
        <v>446</v>
      </c>
    </row>
    <row r="2496" spans="1:10" x14ac:dyDescent="0.25">
      <c r="C2496" s="5" t="s">
        <v>475</v>
      </c>
    </row>
    <row r="2497" spans="1:10" x14ac:dyDescent="0.25">
      <c r="C2497" s="5" t="s">
        <v>449</v>
      </c>
    </row>
    <row r="2498" spans="1:10" x14ac:dyDescent="0.25">
      <c r="A2498" s="5">
        <v>64</v>
      </c>
      <c r="B2498" s="6" t="s">
        <v>458</v>
      </c>
      <c r="C2498" s="5" t="s">
        <v>457</v>
      </c>
      <c r="D2498" s="7">
        <f>ROUND( 3,2 )</f>
        <v>3</v>
      </c>
      <c r="E2498" s="5" t="s">
        <v>17</v>
      </c>
      <c r="F2498" s="6" t="s">
        <v>18</v>
      </c>
      <c r="G2498" s="27">
        <v>0</v>
      </c>
      <c r="H2498" s="7">
        <f>ROUND( D$2498*G2498,0 )</f>
        <v>0</v>
      </c>
    </row>
    <row r="2499" spans="1:10" x14ac:dyDescent="0.25">
      <c r="F2499" s="6" t="s">
        <v>19</v>
      </c>
      <c r="G2499" s="27">
        <v>0</v>
      </c>
      <c r="I2499" s="7">
        <f>ROUND( D$2498*G2499,0 )</f>
        <v>0</v>
      </c>
    </row>
    <row r="2500" spans="1:10" x14ac:dyDescent="0.25">
      <c r="F2500" s="6" t="s">
        <v>20</v>
      </c>
      <c r="G2500" s="27">
        <v>0</v>
      </c>
      <c r="J2500" s="7">
        <f>ROUND( D$2498*G2500,2 )</f>
        <v>0</v>
      </c>
    </row>
    <row r="2503" spans="1:10" x14ac:dyDescent="0.25">
      <c r="C2503" s="5" t="s">
        <v>443</v>
      </c>
    </row>
    <row r="2504" spans="1:10" x14ac:dyDescent="0.25">
      <c r="C2504" s="5" t="s">
        <v>444</v>
      </c>
    </row>
    <row r="2505" spans="1:10" x14ac:dyDescent="0.25">
      <c r="C2505" s="5" t="s">
        <v>445</v>
      </c>
    </row>
    <row r="2506" spans="1:10" x14ac:dyDescent="0.25">
      <c r="C2506" s="5" t="s">
        <v>446</v>
      </c>
    </row>
    <row r="2507" spans="1:10" x14ac:dyDescent="0.25">
      <c r="C2507" s="5" t="s">
        <v>475</v>
      </c>
    </row>
    <row r="2508" spans="1:10" x14ac:dyDescent="0.25">
      <c r="C2508" s="5" t="s">
        <v>449</v>
      </c>
    </row>
    <row r="2509" spans="1:10" x14ac:dyDescent="0.25">
      <c r="A2509" s="5">
        <v>65</v>
      </c>
      <c r="B2509" s="6" t="s">
        <v>460</v>
      </c>
      <c r="C2509" s="5" t="s">
        <v>459</v>
      </c>
      <c r="D2509" s="7">
        <f>ROUND( 51,2 )</f>
        <v>51</v>
      </c>
      <c r="E2509" s="5" t="s">
        <v>17</v>
      </c>
      <c r="F2509" s="6" t="s">
        <v>18</v>
      </c>
      <c r="G2509" s="27">
        <v>0</v>
      </c>
      <c r="H2509" s="7">
        <f>ROUND( D$2509*G2509,0 )</f>
        <v>0</v>
      </c>
    </row>
    <row r="2510" spans="1:10" x14ac:dyDescent="0.25">
      <c r="F2510" s="6" t="s">
        <v>19</v>
      </c>
      <c r="G2510" s="27">
        <v>0</v>
      </c>
      <c r="I2510" s="7">
        <f>ROUND( D$2509*G2510,0 )</f>
        <v>0</v>
      </c>
    </row>
    <row r="2511" spans="1:10" x14ac:dyDescent="0.25">
      <c r="F2511" s="6" t="s">
        <v>20</v>
      </c>
      <c r="G2511" s="27">
        <v>0</v>
      </c>
      <c r="J2511" s="7">
        <f>ROUND( D$2509*G2511,2 )</f>
        <v>0</v>
      </c>
    </row>
    <row r="2514" spans="1:10" x14ac:dyDescent="0.25">
      <c r="C2514" s="5" t="s">
        <v>443</v>
      </c>
    </row>
    <row r="2515" spans="1:10" x14ac:dyDescent="0.25">
      <c r="C2515" s="5" t="s">
        <v>444</v>
      </c>
    </row>
    <row r="2516" spans="1:10" x14ac:dyDescent="0.25">
      <c r="C2516" s="5" t="s">
        <v>445</v>
      </c>
    </row>
    <row r="2517" spans="1:10" x14ac:dyDescent="0.25">
      <c r="C2517" s="5" t="s">
        <v>446</v>
      </c>
    </row>
    <row r="2518" spans="1:10" x14ac:dyDescent="0.25">
      <c r="C2518" s="5" t="s">
        <v>475</v>
      </c>
    </row>
    <row r="2519" spans="1:10" x14ac:dyDescent="0.25">
      <c r="C2519" s="5" t="s">
        <v>449</v>
      </c>
    </row>
    <row r="2520" spans="1:10" x14ac:dyDescent="0.25">
      <c r="A2520" s="5">
        <v>66</v>
      </c>
      <c r="B2520" s="6" t="s">
        <v>462</v>
      </c>
      <c r="C2520" s="5" t="s">
        <v>461</v>
      </c>
      <c r="D2520" s="7">
        <f>ROUND( 4,2 )</f>
        <v>4</v>
      </c>
      <c r="E2520" s="5" t="s">
        <v>17</v>
      </c>
      <c r="F2520" s="6" t="s">
        <v>18</v>
      </c>
      <c r="G2520" s="27">
        <v>0</v>
      </c>
      <c r="H2520" s="7">
        <f>ROUND( D$2520*G2520,0 )</f>
        <v>0</v>
      </c>
    </row>
    <row r="2521" spans="1:10" x14ac:dyDescent="0.25">
      <c r="F2521" s="6" t="s">
        <v>19</v>
      </c>
      <c r="G2521" s="27">
        <v>0</v>
      </c>
      <c r="I2521" s="7">
        <f>ROUND( D$2520*G2521,0 )</f>
        <v>0</v>
      </c>
    </row>
    <row r="2522" spans="1:10" x14ac:dyDescent="0.25">
      <c r="F2522" s="6" t="s">
        <v>20</v>
      </c>
      <c r="G2522" s="27">
        <v>0</v>
      </c>
      <c r="J2522" s="7">
        <f>ROUND( D$2520*G2522,2 )</f>
        <v>0</v>
      </c>
    </row>
    <row r="2525" spans="1:10" x14ac:dyDescent="0.25">
      <c r="C2525" s="5" t="s">
        <v>443</v>
      </c>
    </row>
    <row r="2526" spans="1:10" x14ac:dyDescent="0.25">
      <c r="C2526" s="5" t="s">
        <v>444</v>
      </c>
    </row>
    <row r="2527" spans="1:10" x14ac:dyDescent="0.25">
      <c r="C2527" s="5" t="s">
        <v>445</v>
      </c>
    </row>
    <row r="2528" spans="1:10" x14ac:dyDescent="0.25">
      <c r="C2528" s="5" t="s">
        <v>446</v>
      </c>
    </row>
    <row r="2529" spans="1:10" x14ac:dyDescent="0.25">
      <c r="C2529" s="5" t="s">
        <v>475</v>
      </c>
    </row>
    <row r="2530" spans="1:10" x14ac:dyDescent="0.25">
      <c r="C2530" s="5" t="s">
        <v>449</v>
      </c>
    </row>
    <row r="2531" spans="1:10" x14ac:dyDescent="0.25">
      <c r="A2531" s="5">
        <v>67</v>
      </c>
      <c r="B2531" s="6" t="s">
        <v>464</v>
      </c>
      <c r="C2531" s="5" t="s">
        <v>463</v>
      </c>
      <c r="D2531" s="7">
        <f>ROUND( 32,2 )</f>
        <v>32</v>
      </c>
      <c r="E2531" s="5" t="s">
        <v>17</v>
      </c>
      <c r="F2531" s="6" t="s">
        <v>18</v>
      </c>
      <c r="G2531" s="27">
        <v>0</v>
      </c>
      <c r="H2531" s="7">
        <f>ROUND( D$2531*G2531,0 )</f>
        <v>0</v>
      </c>
    </row>
    <row r="2532" spans="1:10" x14ac:dyDescent="0.25">
      <c r="F2532" s="6" t="s">
        <v>19</v>
      </c>
      <c r="G2532" s="27">
        <v>0</v>
      </c>
      <c r="I2532" s="7">
        <f>ROUND( D$2531*G2532,0 )</f>
        <v>0</v>
      </c>
    </row>
    <row r="2533" spans="1:10" x14ac:dyDescent="0.25">
      <c r="F2533" s="6" t="s">
        <v>20</v>
      </c>
      <c r="G2533" s="27">
        <v>0</v>
      </c>
      <c r="J2533" s="7">
        <f>ROUND( D$2531*G2533,2 )</f>
        <v>0</v>
      </c>
    </row>
    <row r="2536" spans="1:10" x14ac:dyDescent="0.25">
      <c r="C2536" s="5" t="s">
        <v>443</v>
      </c>
    </row>
    <row r="2537" spans="1:10" x14ac:dyDescent="0.25">
      <c r="C2537" s="5" t="s">
        <v>444</v>
      </c>
    </row>
    <row r="2538" spans="1:10" x14ac:dyDescent="0.25">
      <c r="C2538" s="5" t="s">
        <v>445</v>
      </c>
    </row>
    <row r="2539" spans="1:10" x14ac:dyDescent="0.25">
      <c r="C2539" s="5" t="s">
        <v>446</v>
      </c>
    </row>
    <row r="2540" spans="1:10" x14ac:dyDescent="0.25">
      <c r="C2540" s="5" t="s">
        <v>475</v>
      </c>
    </row>
    <row r="2541" spans="1:10" x14ac:dyDescent="0.25">
      <c r="C2541" s="5" t="s">
        <v>449</v>
      </c>
    </row>
    <row r="2542" spans="1:10" x14ac:dyDescent="0.25">
      <c r="A2542" s="5">
        <v>68</v>
      </c>
      <c r="B2542" s="6" t="s">
        <v>466</v>
      </c>
      <c r="C2542" s="5" t="s">
        <v>465</v>
      </c>
      <c r="D2542" s="7">
        <f>ROUND( 15,2 )</f>
        <v>15</v>
      </c>
      <c r="E2542" s="5" t="s">
        <v>17</v>
      </c>
      <c r="F2542" s="6" t="s">
        <v>18</v>
      </c>
      <c r="G2542" s="27">
        <v>0</v>
      </c>
      <c r="H2542" s="7">
        <f>ROUND( D$2542*G2542,0 )</f>
        <v>0</v>
      </c>
    </row>
    <row r="2543" spans="1:10" x14ac:dyDescent="0.25">
      <c r="F2543" s="6" t="s">
        <v>19</v>
      </c>
      <c r="G2543" s="27">
        <v>0</v>
      </c>
      <c r="I2543" s="7">
        <f>ROUND( D$2542*G2543,0 )</f>
        <v>0</v>
      </c>
    </row>
    <row r="2544" spans="1:10" x14ac:dyDescent="0.25">
      <c r="F2544" s="6" t="s">
        <v>20</v>
      </c>
      <c r="G2544" s="27">
        <v>0</v>
      </c>
      <c r="J2544" s="7">
        <f>ROUND( D$2542*G2544,2 )</f>
        <v>0</v>
      </c>
    </row>
    <row r="2547" spans="1:10" x14ac:dyDescent="0.25">
      <c r="C2547" s="5" t="s">
        <v>443</v>
      </c>
    </row>
    <row r="2548" spans="1:10" x14ac:dyDescent="0.25">
      <c r="C2548" s="5" t="s">
        <v>444</v>
      </c>
    </row>
    <row r="2549" spans="1:10" x14ac:dyDescent="0.25">
      <c r="C2549" s="5" t="s">
        <v>445</v>
      </c>
    </row>
    <row r="2550" spans="1:10" x14ac:dyDescent="0.25">
      <c r="C2550" s="5" t="s">
        <v>446</v>
      </c>
    </row>
    <row r="2551" spans="1:10" x14ac:dyDescent="0.25">
      <c r="C2551" s="5" t="s">
        <v>475</v>
      </c>
    </row>
    <row r="2552" spans="1:10" x14ac:dyDescent="0.25">
      <c r="C2552" s="5" t="s">
        <v>449</v>
      </c>
    </row>
    <row r="2553" spans="1:10" x14ac:dyDescent="0.25">
      <c r="A2553" s="5">
        <v>69</v>
      </c>
      <c r="B2553" s="6" t="s">
        <v>662</v>
      </c>
      <c r="C2553" s="5" t="s">
        <v>661</v>
      </c>
      <c r="D2553" s="7">
        <f>ROUND( 1,2 )</f>
        <v>1</v>
      </c>
      <c r="E2553" s="5" t="s">
        <v>17</v>
      </c>
      <c r="F2553" s="6" t="s">
        <v>18</v>
      </c>
      <c r="G2553" s="27">
        <v>0</v>
      </c>
      <c r="H2553" s="7">
        <f>ROUND( D$2553*G2553,0 )</f>
        <v>0</v>
      </c>
    </row>
    <row r="2554" spans="1:10" x14ac:dyDescent="0.25">
      <c r="F2554" s="6" t="s">
        <v>19</v>
      </c>
      <c r="G2554" s="27">
        <v>0</v>
      </c>
      <c r="I2554" s="7">
        <f>ROUND( D$2553*G2554,0 )</f>
        <v>0</v>
      </c>
    </row>
    <row r="2555" spans="1:10" x14ac:dyDescent="0.25">
      <c r="F2555" s="6" t="s">
        <v>20</v>
      </c>
      <c r="G2555" s="27">
        <v>0</v>
      </c>
      <c r="J2555" s="7">
        <f>ROUND( D$2553*G2555,2 )</f>
        <v>0</v>
      </c>
    </row>
    <row r="2558" spans="1:10" x14ac:dyDescent="0.25">
      <c r="C2558" s="5" t="s">
        <v>443</v>
      </c>
    </row>
    <row r="2559" spans="1:10" x14ac:dyDescent="0.25">
      <c r="C2559" s="5" t="s">
        <v>444</v>
      </c>
    </row>
    <row r="2560" spans="1:10" x14ac:dyDescent="0.25">
      <c r="C2560" s="5" t="s">
        <v>445</v>
      </c>
    </row>
    <row r="2561" spans="1:10" x14ac:dyDescent="0.25">
      <c r="C2561" s="5" t="s">
        <v>446</v>
      </c>
    </row>
    <row r="2562" spans="1:10" x14ac:dyDescent="0.25">
      <c r="C2562" s="5" t="s">
        <v>475</v>
      </c>
    </row>
    <row r="2563" spans="1:10" x14ac:dyDescent="0.25">
      <c r="C2563" s="5" t="s">
        <v>476</v>
      </c>
    </row>
    <row r="2564" spans="1:10" x14ac:dyDescent="0.25">
      <c r="A2564" s="5">
        <v>70</v>
      </c>
      <c r="B2564" s="6" t="s">
        <v>664</v>
      </c>
      <c r="C2564" s="5" t="s">
        <v>663</v>
      </c>
      <c r="D2564" s="7">
        <f>ROUND( 2,2 )</f>
        <v>2</v>
      </c>
      <c r="E2564" s="5" t="s">
        <v>17</v>
      </c>
      <c r="F2564" s="6" t="s">
        <v>18</v>
      </c>
      <c r="G2564" s="27">
        <v>0</v>
      </c>
      <c r="H2564" s="7">
        <f>ROUND( D$2564*G2564,0 )</f>
        <v>0</v>
      </c>
    </row>
    <row r="2565" spans="1:10" x14ac:dyDescent="0.25">
      <c r="F2565" s="6" t="s">
        <v>19</v>
      </c>
      <c r="G2565" s="27">
        <v>0</v>
      </c>
      <c r="I2565" s="7">
        <f>ROUND( D$2564*G2565,0 )</f>
        <v>0</v>
      </c>
    </row>
    <row r="2566" spans="1:10" x14ac:dyDescent="0.25">
      <c r="F2566" s="6" t="s">
        <v>20</v>
      </c>
      <c r="G2566" s="27">
        <v>0</v>
      </c>
      <c r="J2566" s="7">
        <f>ROUND( D$2564*G2566,2 )</f>
        <v>0</v>
      </c>
    </row>
    <row r="2569" spans="1:10" x14ac:dyDescent="0.25">
      <c r="C2569" s="5" t="s">
        <v>443</v>
      </c>
    </row>
    <row r="2570" spans="1:10" x14ac:dyDescent="0.25">
      <c r="C2570" s="5" t="s">
        <v>444</v>
      </c>
    </row>
    <row r="2571" spans="1:10" x14ac:dyDescent="0.25">
      <c r="C2571" s="5" t="s">
        <v>445</v>
      </c>
    </row>
    <row r="2572" spans="1:10" x14ac:dyDescent="0.25">
      <c r="C2572" s="5" t="s">
        <v>446</v>
      </c>
    </row>
    <row r="2573" spans="1:10" x14ac:dyDescent="0.25">
      <c r="C2573" s="5" t="s">
        <v>475</v>
      </c>
    </row>
    <row r="2574" spans="1:10" x14ac:dyDescent="0.25">
      <c r="C2574" s="5" t="s">
        <v>476</v>
      </c>
    </row>
    <row r="2575" spans="1:10" x14ac:dyDescent="0.25">
      <c r="A2575" s="5">
        <v>71</v>
      </c>
      <c r="B2575" s="6" t="s">
        <v>480</v>
      </c>
      <c r="C2575" s="5" t="s">
        <v>479</v>
      </c>
      <c r="D2575" s="7">
        <f>ROUND( 1,2 )</f>
        <v>1</v>
      </c>
      <c r="E2575" s="5" t="s">
        <v>17</v>
      </c>
      <c r="F2575" s="6" t="s">
        <v>18</v>
      </c>
      <c r="G2575" s="27">
        <v>0</v>
      </c>
      <c r="H2575" s="7">
        <f>ROUND( D$2575*G2575,0 )</f>
        <v>0</v>
      </c>
    </row>
    <row r="2576" spans="1:10" x14ac:dyDescent="0.25">
      <c r="F2576" s="6" t="s">
        <v>19</v>
      </c>
      <c r="G2576" s="27">
        <v>0</v>
      </c>
      <c r="I2576" s="7">
        <f>ROUND( D$2575*G2576,0 )</f>
        <v>0</v>
      </c>
    </row>
    <row r="2577" spans="1:10" x14ac:dyDescent="0.25">
      <c r="F2577" s="6" t="s">
        <v>20</v>
      </c>
      <c r="G2577" s="27">
        <v>0</v>
      </c>
      <c r="J2577" s="7">
        <f>ROUND( D$2575*G2577,2 )</f>
        <v>0</v>
      </c>
    </row>
    <row r="2580" spans="1:10" x14ac:dyDescent="0.25">
      <c r="C2580" s="5" t="s">
        <v>443</v>
      </c>
    </row>
    <row r="2581" spans="1:10" x14ac:dyDescent="0.25">
      <c r="C2581" s="5" t="s">
        <v>444</v>
      </c>
    </row>
    <row r="2582" spans="1:10" x14ac:dyDescent="0.25">
      <c r="C2582" s="5" t="s">
        <v>445</v>
      </c>
    </row>
    <row r="2583" spans="1:10" x14ac:dyDescent="0.25">
      <c r="C2583" s="5" t="s">
        <v>446</v>
      </c>
    </row>
    <row r="2584" spans="1:10" x14ac:dyDescent="0.25">
      <c r="C2584" s="5" t="s">
        <v>475</v>
      </c>
    </row>
    <row r="2585" spans="1:10" x14ac:dyDescent="0.25">
      <c r="C2585" s="5" t="s">
        <v>476</v>
      </c>
    </row>
    <row r="2586" spans="1:10" x14ac:dyDescent="0.25">
      <c r="A2586" s="5">
        <v>72</v>
      </c>
      <c r="B2586" s="6" t="s">
        <v>482</v>
      </c>
      <c r="C2586" s="5" t="s">
        <v>481</v>
      </c>
      <c r="D2586" s="7">
        <f>ROUND( 2,2 )</f>
        <v>2</v>
      </c>
      <c r="E2586" s="5" t="s">
        <v>17</v>
      </c>
      <c r="F2586" s="6" t="s">
        <v>18</v>
      </c>
      <c r="G2586" s="27">
        <v>0</v>
      </c>
      <c r="H2586" s="7">
        <f>ROUND( D$2586*G2586,0 )</f>
        <v>0</v>
      </c>
    </row>
    <row r="2587" spans="1:10" x14ac:dyDescent="0.25">
      <c r="F2587" s="6" t="s">
        <v>19</v>
      </c>
      <c r="G2587" s="27">
        <v>0</v>
      </c>
      <c r="I2587" s="7">
        <f>ROUND( D$2586*G2587,0 )</f>
        <v>0</v>
      </c>
    </row>
    <row r="2588" spans="1:10" x14ac:dyDescent="0.25">
      <c r="F2588" s="6" t="s">
        <v>20</v>
      </c>
      <c r="G2588" s="27">
        <v>0</v>
      </c>
      <c r="J2588" s="7">
        <f>ROUND( D$2586*G2588,2 )</f>
        <v>0</v>
      </c>
    </row>
    <row r="2591" spans="1:10" x14ac:dyDescent="0.25">
      <c r="C2591" s="5" t="s">
        <v>485</v>
      </c>
    </row>
    <row r="2592" spans="1:10" x14ac:dyDescent="0.25">
      <c r="C2592" s="5" t="s">
        <v>179</v>
      </c>
    </row>
    <row r="2593" spans="1:10" x14ac:dyDescent="0.25">
      <c r="C2593" s="5" t="s">
        <v>486</v>
      </c>
    </row>
    <row r="2594" spans="1:10" x14ac:dyDescent="0.25">
      <c r="C2594" s="5" t="s">
        <v>487</v>
      </c>
    </row>
    <row r="2595" spans="1:10" x14ac:dyDescent="0.25">
      <c r="C2595" s="5" t="s">
        <v>488</v>
      </c>
    </row>
    <row r="2596" spans="1:10" x14ac:dyDescent="0.25">
      <c r="A2596" s="5">
        <v>73</v>
      </c>
      <c r="B2596" s="6" t="s">
        <v>666</v>
      </c>
      <c r="C2596" s="5" t="s">
        <v>665</v>
      </c>
      <c r="D2596" s="7">
        <f>ROUND( 1,2 )</f>
        <v>1</v>
      </c>
      <c r="E2596" s="5" t="s">
        <v>17</v>
      </c>
      <c r="F2596" s="6" t="s">
        <v>18</v>
      </c>
      <c r="G2596" s="27">
        <v>0</v>
      </c>
      <c r="H2596" s="7">
        <f>ROUND( D$2596*G2596,0 )</f>
        <v>0</v>
      </c>
    </row>
    <row r="2597" spans="1:10" x14ac:dyDescent="0.25">
      <c r="F2597" s="6" t="s">
        <v>19</v>
      </c>
      <c r="G2597" s="27">
        <v>0</v>
      </c>
      <c r="I2597" s="7">
        <f>ROUND( D$2596*G2597,2 )</f>
        <v>0</v>
      </c>
    </row>
    <row r="2598" spans="1:10" x14ac:dyDescent="0.25">
      <c r="F2598" s="6" t="s">
        <v>20</v>
      </c>
      <c r="G2598" s="27">
        <v>0</v>
      </c>
      <c r="J2598" s="7">
        <f>ROUND( D$2596*G2598,2 )</f>
        <v>0</v>
      </c>
    </row>
    <row r="2601" spans="1:10" x14ac:dyDescent="0.25">
      <c r="C2601" s="5" t="s">
        <v>485</v>
      </c>
    </row>
    <row r="2602" spans="1:10" x14ac:dyDescent="0.25">
      <c r="C2602" s="5" t="s">
        <v>179</v>
      </c>
    </row>
    <row r="2603" spans="1:10" x14ac:dyDescent="0.25">
      <c r="C2603" s="5" t="s">
        <v>486</v>
      </c>
    </row>
    <row r="2604" spans="1:10" x14ac:dyDescent="0.25">
      <c r="C2604" s="5" t="s">
        <v>487</v>
      </c>
    </row>
    <row r="2605" spans="1:10" x14ac:dyDescent="0.25">
      <c r="C2605" s="5" t="s">
        <v>488</v>
      </c>
    </row>
    <row r="2606" spans="1:10" x14ac:dyDescent="0.25">
      <c r="A2606" s="5">
        <v>74</v>
      </c>
      <c r="B2606" s="6" t="s">
        <v>490</v>
      </c>
      <c r="C2606" s="5" t="s">
        <v>489</v>
      </c>
      <c r="D2606" s="8">
        <f>ROUND( 120,0 )</f>
        <v>120</v>
      </c>
      <c r="E2606" s="5" t="s">
        <v>17</v>
      </c>
      <c r="F2606" s="6" t="s">
        <v>18</v>
      </c>
      <c r="G2606" s="27">
        <v>0</v>
      </c>
      <c r="H2606" s="7">
        <f>ROUND( D$2606*G2606,0 )</f>
        <v>0</v>
      </c>
    </row>
    <row r="2607" spans="1:10" x14ac:dyDescent="0.25">
      <c r="F2607" s="6" t="s">
        <v>19</v>
      </c>
      <c r="G2607" s="27">
        <v>0</v>
      </c>
      <c r="I2607" s="7">
        <f>ROUND( D$2606*G2607,2 )</f>
        <v>0</v>
      </c>
    </row>
    <row r="2608" spans="1:10" x14ac:dyDescent="0.25">
      <c r="F2608" s="6" t="s">
        <v>20</v>
      </c>
      <c r="G2608" s="27">
        <v>0</v>
      </c>
      <c r="J2608" s="7">
        <f>ROUND( D$2606*G2608,2 )</f>
        <v>0</v>
      </c>
    </row>
    <row r="2611" spans="1:10" x14ac:dyDescent="0.25">
      <c r="C2611" s="5" t="s">
        <v>485</v>
      </c>
    </row>
    <row r="2612" spans="1:10" x14ac:dyDescent="0.25">
      <c r="C2612" s="5" t="s">
        <v>179</v>
      </c>
    </row>
    <row r="2613" spans="1:10" x14ac:dyDescent="0.25">
      <c r="C2613" s="5" t="s">
        <v>486</v>
      </c>
    </row>
    <row r="2614" spans="1:10" x14ac:dyDescent="0.25">
      <c r="C2614" s="5" t="s">
        <v>487</v>
      </c>
    </row>
    <row r="2615" spans="1:10" x14ac:dyDescent="0.25">
      <c r="C2615" s="5" t="s">
        <v>488</v>
      </c>
    </row>
    <row r="2616" spans="1:10" x14ac:dyDescent="0.25">
      <c r="A2616" s="5">
        <v>75</v>
      </c>
      <c r="B2616" s="6" t="s">
        <v>492</v>
      </c>
      <c r="C2616" s="5" t="s">
        <v>491</v>
      </c>
      <c r="D2616" s="7">
        <f>ROUND( 5,2 )</f>
        <v>5</v>
      </c>
      <c r="E2616" s="5" t="s">
        <v>17</v>
      </c>
      <c r="F2616" s="6" t="s">
        <v>18</v>
      </c>
      <c r="G2616" s="27">
        <v>0</v>
      </c>
      <c r="H2616" s="7">
        <f>ROUND( D$2616*G2616,0 )</f>
        <v>0</v>
      </c>
    </row>
    <row r="2617" spans="1:10" x14ac:dyDescent="0.25">
      <c r="F2617" s="6" t="s">
        <v>19</v>
      </c>
      <c r="G2617" s="27">
        <v>0</v>
      </c>
      <c r="I2617" s="7">
        <f>ROUND( D$2616*G2617,2 )</f>
        <v>0</v>
      </c>
    </row>
    <row r="2618" spans="1:10" x14ac:dyDescent="0.25">
      <c r="F2618" s="6" t="s">
        <v>20</v>
      </c>
      <c r="G2618" s="27">
        <v>0</v>
      </c>
      <c r="J2618" s="7">
        <f>ROUND( D$2616*G2618,2 )</f>
        <v>0</v>
      </c>
    </row>
    <row r="2621" spans="1:10" x14ac:dyDescent="0.25">
      <c r="C2621" s="5" t="s">
        <v>493</v>
      </c>
    </row>
    <row r="2622" spans="1:10" x14ac:dyDescent="0.25">
      <c r="C2622" s="5" t="s">
        <v>494</v>
      </c>
    </row>
    <row r="2623" spans="1:10" x14ac:dyDescent="0.25">
      <c r="C2623" s="5" t="s">
        <v>495</v>
      </c>
    </row>
    <row r="2624" spans="1:10" x14ac:dyDescent="0.25">
      <c r="C2624" s="5" t="s">
        <v>179</v>
      </c>
    </row>
    <row r="2625" spans="1:10" x14ac:dyDescent="0.25">
      <c r="C2625" s="5" t="s">
        <v>496</v>
      </c>
    </row>
    <row r="2626" spans="1:10" x14ac:dyDescent="0.25">
      <c r="A2626" s="5">
        <v>76</v>
      </c>
      <c r="B2626" s="6" t="s">
        <v>498</v>
      </c>
      <c r="C2626" s="5" t="s">
        <v>497</v>
      </c>
      <c r="D2626" s="8">
        <f>ROUND( 126,0 )</f>
        <v>126</v>
      </c>
      <c r="E2626" s="5" t="s">
        <v>17</v>
      </c>
      <c r="F2626" s="6" t="s">
        <v>18</v>
      </c>
      <c r="G2626" s="27">
        <v>0</v>
      </c>
      <c r="H2626" s="7">
        <f>ROUND( D$2626*G2626,0 )</f>
        <v>0</v>
      </c>
    </row>
    <row r="2627" spans="1:10" x14ac:dyDescent="0.25">
      <c r="F2627" s="6" t="s">
        <v>19</v>
      </c>
      <c r="G2627" s="27">
        <v>0</v>
      </c>
      <c r="I2627" s="7">
        <f>ROUND( D$2626*G2627,0 )</f>
        <v>0</v>
      </c>
    </row>
    <row r="2628" spans="1:10" x14ac:dyDescent="0.25">
      <c r="F2628" s="6" t="s">
        <v>20</v>
      </c>
      <c r="G2628" s="27">
        <v>0</v>
      </c>
      <c r="J2628" s="7">
        <f>ROUND( D$2626*G2628,2 )</f>
        <v>0</v>
      </c>
    </row>
    <row r="2631" spans="1:10" x14ac:dyDescent="0.25">
      <c r="C2631" s="5" t="s">
        <v>499</v>
      </c>
    </row>
    <row r="2632" spans="1:10" x14ac:dyDescent="0.25">
      <c r="C2632" s="5" t="s">
        <v>500</v>
      </c>
    </row>
    <row r="2633" spans="1:10" x14ac:dyDescent="0.25">
      <c r="C2633" s="5" t="s">
        <v>501</v>
      </c>
    </row>
    <row r="2634" spans="1:10" x14ac:dyDescent="0.25">
      <c r="A2634" s="5">
        <v>77</v>
      </c>
      <c r="B2634" s="6" t="s">
        <v>503</v>
      </c>
      <c r="C2634" s="5" t="s">
        <v>502</v>
      </c>
      <c r="D2634" s="8">
        <f>ROUND( 126,0 )</f>
        <v>126</v>
      </c>
      <c r="E2634" s="5" t="s">
        <v>17</v>
      </c>
      <c r="F2634" s="6" t="s">
        <v>18</v>
      </c>
      <c r="G2634" s="27">
        <v>0</v>
      </c>
      <c r="H2634" s="7">
        <f>ROUND( D$2634*G2634,0 )</f>
        <v>0</v>
      </c>
    </row>
    <row r="2635" spans="1:10" x14ac:dyDescent="0.25">
      <c r="F2635" s="6" t="s">
        <v>19</v>
      </c>
      <c r="G2635" s="27">
        <v>0</v>
      </c>
      <c r="I2635" s="7">
        <f>ROUND( D$2634*G2635,0 )</f>
        <v>0</v>
      </c>
    </row>
    <row r="2636" spans="1:10" x14ac:dyDescent="0.25">
      <c r="F2636" s="6" t="s">
        <v>20</v>
      </c>
      <c r="G2636" s="27">
        <v>0</v>
      </c>
      <c r="J2636" s="7">
        <f>ROUND( D$2634*G2636,2 )</f>
        <v>0</v>
      </c>
    </row>
    <row r="2639" spans="1:10" x14ac:dyDescent="0.25">
      <c r="C2639" s="5" t="s">
        <v>504</v>
      </c>
    </row>
    <row r="2640" spans="1:10" x14ac:dyDescent="0.25">
      <c r="C2640" s="5" t="s">
        <v>426</v>
      </c>
    </row>
    <row r="2641" spans="1:10" x14ac:dyDescent="0.25">
      <c r="C2641" s="5" t="s">
        <v>179</v>
      </c>
    </row>
    <row r="2642" spans="1:10" x14ac:dyDescent="0.25">
      <c r="C2642" s="5" t="s">
        <v>505</v>
      </c>
    </row>
    <row r="2643" spans="1:10" x14ac:dyDescent="0.25">
      <c r="A2643" s="5">
        <v>78</v>
      </c>
      <c r="B2643" s="6" t="s">
        <v>507</v>
      </c>
      <c r="C2643" s="5" t="s">
        <v>506</v>
      </c>
      <c r="D2643" s="8">
        <f>ROUND( 126,0 )</f>
        <v>126</v>
      </c>
      <c r="E2643" s="5" t="s">
        <v>17</v>
      </c>
      <c r="F2643" s="6" t="s">
        <v>18</v>
      </c>
      <c r="G2643" s="27">
        <v>0</v>
      </c>
      <c r="H2643" s="7">
        <f>ROUND( D$2643*G2643,0 )</f>
        <v>0</v>
      </c>
    </row>
    <row r="2644" spans="1:10" x14ac:dyDescent="0.25">
      <c r="F2644" s="6" t="s">
        <v>19</v>
      </c>
      <c r="G2644" s="27">
        <v>0</v>
      </c>
      <c r="I2644" s="7">
        <f>ROUND( D$2643*G2644,0 )</f>
        <v>0</v>
      </c>
    </row>
    <row r="2645" spans="1:10" x14ac:dyDescent="0.25">
      <c r="F2645" s="6" t="s">
        <v>20</v>
      </c>
      <c r="G2645" s="27">
        <v>0</v>
      </c>
      <c r="J2645" s="7">
        <f>ROUND( D$2643*G2645,2 )</f>
        <v>0</v>
      </c>
    </row>
    <row r="2648" spans="1:10" x14ac:dyDescent="0.25">
      <c r="C2648" s="5" t="s">
        <v>247</v>
      </c>
    </row>
    <row r="2649" spans="1:10" x14ac:dyDescent="0.25">
      <c r="C2649" s="5" t="s">
        <v>248</v>
      </c>
    </row>
    <row r="2650" spans="1:10" x14ac:dyDescent="0.25">
      <c r="C2650" s="5" t="s">
        <v>249</v>
      </c>
    </row>
    <row r="2651" spans="1:10" x14ac:dyDescent="0.25">
      <c r="C2651" s="5" t="s">
        <v>250</v>
      </c>
    </row>
    <row r="2652" spans="1:10" x14ac:dyDescent="0.25">
      <c r="A2652" s="5">
        <v>79</v>
      </c>
      <c r="B2652" s="6" t="s">
        <v>510</v>
      </c>
      <c r="C2652" s="5" t="s">
        <v>509</v>
      </c>
      <c r="D2652" s="8">
        <f>ROUND( 1173,0 )</f>
        <v>1173</v>
      </c>
      <c r="E2652" s="5" t="s">
        <v>32</v>
      </c>
      <c r="F2652" s="6" t="s">
        <v>18</v>
      </c>
      <c r="G2652" s="27">
        <v>0</v>
      </c>
      <c r="H2652" s="7">
        <f>ROUND( D$2652*G2652,0 )</f>
        <v>0</v>
      </c>
    </row>
    <row r="2653" spans="1:10" x14ac:dyDescent="0.25">
      <c r="F2653" s="6" t="s">
        <v>19</v>
      </c>
      <c r="G2653" s="27">
        <v>0</v>
      </c>
      <c r="I2653" s="7">
        <f>ROUND( D$2652*G2653,0 )</f>
        <v>0</v>
      </c>
    </row>
    <row r="2654" spans="1:10" x14ac:dyDescent="0.25">
      <c r="F2654" s="6" t="s">
        <v>20</v>
      </c>
      <c r="G2654" s="27">
        <v>0</v>
      </c>
      <c r="J2654" s="7">
        <f>ROUND( D$2652*G2654,2 )</f>
        <v>0</v>
      </c>
    </row>
    <row r="2657" spans="1:10" x14ac:dyDescent="0.25">
      <c r="C2657" s="5" t="s">
        <v>253</v>
      </c>
    </row>
    <row r="2658" spans="1:10" x14ac:dyDescent="0.25">
      <c r="C2658" s="5" t="s">
        <v>248</v>
      </c>
    </row>
    <row r="2659" spans="1:10" x14ac:dyDescent="0.25">
      <c r="C2659" s="5" t="s">
        <v>249</v>
      </c>
    </row>
    <row r="2660" spans="1:10" x14ac:dyDescent="0.25">
      <c r="C2660" s="5" t="s">
        <v>511</v>
      </c>
    </row>
    <row r="2661" spans="1:10" x14ac:dyDescent="0.25">
      <c r="A2661" s="5">
        <v>80</v>
      </c>
      <c r="B2661" s="6" t="s">
        <v>513</v>
      </c>
      <c r="C2661" s="5" t="s">
        <v>512</v>
      </c>
      <c r="D2661" s="8">
        <f>ROUND( 1173,0 )</f>
        <v>1173</v>
      </c>
      <c r="E2661" s="5" t="s">
        <v>32</v>
      </c>
      <c r="F2661" s="6" t="s">
        <v>18</v>
      </c>
      <c r="G2661" s="27">
        <v>0</v>
      </c>
      <c r="H2661" s="7">
        <f>ROUND( D$2661*G2661,0 )</f>
        <v>0</v>
      </c>
    </row>
    <row r="2662" spans="1:10" x14ac:dyDescent="0.25">
      <c r="F2662" s="6" t="s">
        <v>19</v>
      </c>
      <c r="G2662" s="27">
        <v>0</v>
      </c>
      <c r="I2662" s="7">
        <f>ROUND( D$2661*G2662,0 )</f>
        <v>0</v>
      </c>
    </row>
    <row r="2663" spans="1:10" x14ac:dyDescent="0.25">
      <c r="F2663" s="6" t="s">
        <v>20</v>
      </c>
      <c r="G2663" s="27">
        <v>0</v>
      </c>
      <c r="J2663" s="7">
        <f>ROUND( D$2661*G2663,2 )</f>
        <v>0</v>
      </c>
    </row>
    <row r="2666" spans="1:10" x14ac:dyDescent="0.25">
      <c r="C2666" s="5" t="s">
        <v>257</v>
      </c>
    </row>
    <row r="2667" spans="1:10" x14ac:dyDescent="0.25">
      <c r="C2667" s="5" t="s">
        <v>258</v>
      </c>
    </row>
    <row r="2668" spans="1:10" x14ac:dyDescent="0.25">
      <c r="C2668" s="5" t="s">
        <v>249</v>
      </c>
    </row>
    <row r="2669" spans="1:10" x14ac:dyDescent="0.25">
      <c r="C2669" s="5" t="s">
        <v>514</v>
      </c>
    </row>
    <row r="2670" spans="1:10" x14ac:dyDescent="0.25">
      <c r="A2670" s="5">
        <v>81</v>
      </c>
      <c r="B2670" s="6" t="s">
        <v>515</v>
      </c>
      <c r="C2670" s="5" t="s">
        <v>509</v>
      </c>
      <c r="D2670" s="8">
        <f>ROUND( 1173,0 )</f>
        <v>1173</v>
      </c>
      <c r="E2670" s="5" t="s">
        <v>32</v>
      </c>
      <c r="F2670" s="6" t="s">
        <v>18</v>
      </c>
      <c r="G2670" s="27">
        <v>0</v>
      </c>
      <c r="H2670" s="7">
        <f>ROUND( D$2670*G2670,0 )</f>
        <v>0</v>
      </c>
    </row>
    <row r="2671" spans="1:10" x14ac:dyDescent="0.25">
      <c r="F2671" s="6" t="s">
        <v>19</v>
      </c>
      <c r="G2671" s="27">
        <v>0</v>
      </c>
      <c r="I2671" s="7">
        <f>ROUND( D$2670*G2671,0 )</f>
        <v>0</v>
      </c>
    </row>
    <row r="2672" spans="1:10" x14ac:dyDescent="0.25">
      <c r="F2672" s="6" t="s">
        <v>20</v>
      </c>
      <c r="G2672" s="27">
        <v>0</v>
      </c>
      <c r="J2672" s="7">
        <f>ROUND( D$2670*G2672,2 )</f>
        <v>0</v>
      </c>
    </row>
    <row r="2675" spans="1:10" x14ac:dyDescent="0.25">
      <c r="C2675" s="5" t="s">
        <v>516</v>
      </c>
    </row>
    <row r="2676" spans="1:10" x14ac:dyDescent="0.25">
      <c r="C2676" s="5" t="s">
        <v>517</v>
      </c>
    </row>
    <row r="2677" spans="1:10" x14ac:dyDescent="0.25">
      <c r="C2677" s="5" t="s">
        <v>518</v>
      </c>
    </row>
    <row r="2678" spans="1:10" x14ac:dyDescent="0.25">
      <c r="C2678" s="5" t="s">
        <v>519</v>
      </c>
    </row>
    <row r="2679" spans="1:10" x14ac:dyDescent="0.25">
      <c r="C2679" s="5" t="s">
        <v>520</v>
      </c>
    </row>
    <row r="2680" spans="1:10" x14ac:dyDescent="0.25">
      <c r="A2680" s="5">
        <v>82</v>
      </c>
      <c r="B2680" s="6" t="s">
        <v>522</v>
      </c>
      <c r="C2680" s="5" t="s">
        <v>667</v>
      </c>
      <c r="D2680" s="7">
        <f>ROUND( 18,2 )</f>
        <v>18</v>
      </c>
      <c r="E2680" s="5" t="s">
        <v>32</v>
      </c>
      <c r="F2680" s="6" t="s">
        <v>18</v>
      </c>
      <c r="G2680" s="27">
        <v>0</v>
      </c>
      <c r="H2680" s="7">
        <f>ROUND( D$2680*G2680,0 )</f>
        <v>0</v>
      </c>
    </row>
    <row r="2681" spans="1:10" x14ac:dyDescent="0.25">
      <c r="F2681" s="6" t="s">
        <v>19</v>
      </c>
      <c r="G2681" s="27">
        <v>0</v>
      </c>
      <c r="I2681" s="7">
        <f>ROUND( D$2680*G2681,0 )</f>
        <v>0</v>
      </c>
    </row>
    <row r="2682" spans="1:10" x14ac:dyDescent="0.25">
      <c r="F2682" s="6" t="s">
        <v>20</v>
      </c>
      <c r="G2682" s="27">
        <v>0</v>
      </c>
      <c r="J2682" s="7">
        <f>ROUND( D$2680*G2682,2 )</f>
        <v>0</v>
      </c>
    </row>
    <row r="2685" spans="1:10" x14ac:dyDescent="0.25">
      <c r="C2685" s="5" t="s">
        <v>516</v>
      </c>
    </row>
    <row r="2686" spans="1:10" x14ac:dyDescent="0.25">
      <c r="C2686" s="5" t="s">
        <v>517</v>
      </c>
    </row>
    <row r="2687" spans="1:10" x14ac:dyDescent="0.25">
      <c r="C2687" s="5" t="s">
        <v>518</v>
      </c>
    </row>
    <row r="2688" spans="1:10" x14ac:dyDescent="0.25">
      <c r="C2688" s="5" t="s">
        <v>519</v>
      </c>
    </row>
    <row r="2689" spans="1:10" x14ac:dyDescent="0.25">
      <c r="C2689" s="5" t="s">
        <v>520</v>
      </c>
    </row>
    <row r="2690" spans="1:10" x14ac:dyDescent="0.25">
      <c r="A2690" s="5">
        <v>83</v>
      </c>
      <c r="B2690" s="6" t="s">
        <v>522</v>
      </c>
      <c r="C2690" s="5" t="s">
        <v>521</v>
      </c>
      <c r="D2690" s="7">
        <f>ROUND( 20,2 )</f>
        <v>20</v>
      </c>
      <c r="E2690" s="5" t="s">
        <v>32</v>
      </c>
      <c r="F2690" s="6" t="s">
        <v>18</v>
      </c>
      <c r="G2690" s="27">
        <v>0</v>
      </c>
      <c r="H2690" s="7">
        <f>ROUND( D$2690*G2690,0 )</f>
        <v>0</v>
      </c>
    </row>
    <row r="2691" spans="1:10" x14ac:dyDescent="0.25">
      <c r="F2691" s="6" t="s">
        <v>19</v>
      </c>
      <c r="G2691" s="27">
        <v>0</v>
      </c>
      <c r="I2691" s="7">
        <f>ROUND( D$2690*G2691,0 )</f>
        <v>0</v>
      </c>
    </row>
    <row r="2692" spans="1:10" x14ac:dyDescent="0.25">
      <c r="F2692" s="6" t="s">
        <v>20</v>
      </c>
      <c r="G2692" s="27">
        <v>0</v>
      </c>
      <c r="J2692" s="7">
        <f>ROUND( D$2690*G2692,2 )</f>
        <v>0</v>
      </c>
    </row>
    <row r="2695" spans="1:10" x14ac:dyDescent="0.25">
      <c r="C2695" s="5" t="s">
        <v>516</v>
      </c>
    </row>
    <row r="2696" spans="1:10" x14ac:dyDescent="0.25">
      <c r="C2696" s="5" t="s">
        <v>517</v>
      </c>
    </row>
    <row r="2697" spans="1:10" x14ac:dyDescent="0.25">
      <c r="C2697" s="5" t="s">
        <v>518</v>
      </c>
    </row>
    <row r="2698" spans="1:10" x14ac:dyDescent="0.25">
      <c r="C2698" s="5" t="s">
        <v>519</v>
      </c>
    </row>
    <row r="2699" spans="1:10" x14ac:dyDescent="0.25">
      <c r="C2699" s="5" t="s">
        <v>520</v>
      </c>
    </row>
    <row r="2700" spans="1:10" x14ac:dyDescent="0.25">
      <c r="A2700" s="5">
        <v>84</v>
      </c>
      <c r="B2700" s="6" t="s">
        <v>525</v>
      </c>
      <c r="C2700" s="5" t="s">
        <v>524</v>
      </c>
      <c r="D2700" s="7">
        <f>ROUND( 12,2 )</f>
        <v>12</v>
      </c>
      <c r="E2700" s="5" t="s">
        <v>32</v>
      </c>
      <c r="F2700" s="6" t="s">
        <v>18</v>
      </c>
      <c r="G2700" s="27">
        <v>0</v>
      </c>
      <c r="H2700" s="7">
        <f>ROUND( D$2700*G2700,0 )</f>
        <v>0</v>
      </c>
    </row>
    <row r="2701" spans="1:10" x14ac:dyDescent="0.25">
      <c r="F2701" s="6" t="s">
        <v>19</v>
      </c>
      <c r="G2701" s="27">
        <v>0</v>
      </c>
      <c r="I2701" s="7">
        <f>ROUND( D$2700*G2701,0 )</f>
        <v>0</v>
      </c>
    </row>
    <row r="2702" spans="1:10" x14ac:dyDescent="0.25">
      <c r="F2702" s="6" t="s">
        <v>20</v>
      </c>
      <c r="G2702" s="27">
        <v>0</v>
      </c>
      <c r="J2702" s="7">
        <f>ROUND( D$2700*G2702,2 )</f>
        <v>0</v>
      </c>
    </row>
    <row r="2705" spans="1:10" x14ac:dyDescent="0.25">
      <c r="C2705" s="5" t="s">
        <v>516</v>
      </c>
    </row>
    <row r="2706" spans="1:10" x14ac:dyDescent="0.25">
      <c r="C2706" s="5" t="s">
        <v>517</v>
      </c>
    </row>
    <row r="2707" spans="1:10" x14ac:dyDescent="0.25">
      <c r="C2707" s="5" t="s">
        <v>668</v>
      </c>
    </row>
    <row r="2708" spans="1:10" x14ac:dyDescent="0.25">
      <c r="C2708" s="5" t="s">
        <v>669</v>
      </c>
    </row>
    <row r="2709" spans="1:10" x14ac:dyDescent="0.25">
      <c r="C2709" s="5" t="s">
        <v>670</v>
      </c>
    </row>
    <row r="2710" spans="1:10" x14ac:dyDescent="0.25">
      <c r="A2710" s="5">
        <v>85</v>
      </c>
      <c r="B2710" s="6" t="s">
        <v>672</v>
      </c>
      <c r="C2710" s="5" t="s">
        <v>671</v>
      </c>
      <c r="D2710" s="7">
        <f>ROUND( 50,2 )</f>
        <v>50</v>
      </c>
      <c r="E2710" s="5" t="s">
        <v>32</v>
      </c>
      <c r="F2710" s="6" t="s">
        <v>18</v>
      </c>
      <c r="G2710" s="27">
        <v>0</v>
      </c>
      <c r="H2710" s="7">
        <f>ROUND( D$2710*G2710,0 )</f>
        <v>0</v>
      </c>
    </row>
    <row r="2711" spans="1:10" x14ac:dyDescent="0.25">
      <c r="F2711" s="6" t="s">
        <v>19</v>
      </c>
      <c r="G2711" s="27">
        <v>0</v>
      </c>
      <c r="I2711" s="7">
        <f>ROUND( D$2710*G2711,0 )</f>
        <v>0</v>
      </c>
    </row>
    <row r="2712" spans="1:10" x14ac:dyDescent="0.25">
      <c r="F2712" s="6" t="s">
        <v>20</v>
      </c>
      <c r="G2712" s="27">
        <v>0</v>
      </c>
      <c r="J2712" s="7">
        <f>ROUND( D$2710*G2712,2 )</f>
        <v>0</v>
      </c>
    </row>
    <row r="2715" spans="1:10" x14ac:dyDescent="0.25">
      <c r="C2715" s="5" t="s">
        <v>516</v>
      </c>
    </row>
    <row r="2716" spans="1:10" x14ac:dyDescent="0.25">
      <c r="C2716" s="5" t="s">
        <v>517</v>
      </c>
    </row>
    <row r="2717" spans="1:10" x14ac:dyDescent="0.25">
      <c r="C2717" s="5" t="s">
        <v>668</v>
      </c>
    </row>
    <row r="2718" spans="1:10" x14ac:dyDescent="0.25">
      <c r="C2718" s="5" t="s">
        <v>673</v>
      </c>
    </row>
    <row r="2719" spans="1:10" x14ac:dyDescent="0.25">
      <c r="C2719" s="5" t="s">
        <v>674</v>
      </c>
    </row>
    <row r="2720" spans="1:10" x14ac:dyDescent="0.25">
      <c r="A2720" s="5">
        <v>86</v>
      </c>
      <c r="B2720" s="6" t="s">
        <v>676</v>
      </c>
      <c r="C2720" s="5" t="s">
        <v>675</v>
      </c>
      <c r="D2720" s="7">
        <f>ROUND( 20,2 )</f>
        <v>20</v>
      </c>
      <c r="E2720" s="5" t="s">
        <v>32</v>
      </c>
      <c r="F2720" s="6" t="s">
        <v>18</v>
      </c>
      <c r="G2720" s="27">
        <v>0</v>
      </c>
      <c r="H2720" s="7">
        <f>ROUND( D$2720*G2720,0 )</f>
        <v>0</v>
      </c>
    </row>
    <row r="2721" spans="1:10" x14ac:dyDescent="0.25">
      <c r="F2721" s="6" t="s">
        <v>19</v>
      </c>
      <c r="G2721" s="27">
        <v>0</v>
      </c>
      <c r="I2721" s="7">
        <f>ROUND( D$2720*G2721,0 )</f>
        <v>0</v>
      </c>
    </row>
    <row r="2722" spans="1:10" x14ac:dyDescent="0.25">
      <c r="F2722" s="6" t="s">
        <v>20</v>
      </c>
      <c r="G2722" s="27">
        <v>0</v>
      </c>
      <c r="J2722" s="7">
        <f>ROUND( D$2720*G2722,2 )</f>
        <v>0</v>
      </c>
    </row>
    <row r="2725" spans="1:10" x14ac:dyDescent="0.25">
      <c r="C2725" s="5" t="s">
        <v>260</v>
      </c>
    </row>
    <row r="2726" spans="1:10" x14ac:dyDescent="0.25">
      <c r="C2726" s="5" t="s">
        <v>261</v>
      </c>
    </row>
    <row r="2727" spans="1:10" x14ac:dyDescent="0.25">
      <c r="A2727" s="5">
        <v>87</v>
      </c>
      <c r="B2727" s="6" t="s">
        <v>263</v>
      </c>
      <c r="C2727" s="5" t="s">
        <v>262</v>
      </c>
      <c r="D2727" s="7">
        <f>ROUND( 14,2 )</f>
        <v>14</v>
      </c>
      <c r="E2727" s="5" t="s">
        <v>17</v>
      </c>
      <c r="F2727" s="6" t="s">
        <v>18</v>
      </c>
      <c r="G2727" s="27">
        <v>0</v>
      </c>
      <c r="H2727" s="7">
        <f>ROUND( D$2727*G2727,0 )</f>
        <v>0</v>
      </c>
    </row>
    <row r="2728" spans="1:10" x14ac:dyDescent="0.25">
      <c r="F2728" s="6" t="s">
        <v>19</v>
      </c>
      <c r="G2728" s="27">
        <v>0</v>
      </c>
      <c r="I2728" s="7">
        <f>ROUND( D$2727*G2728,0 )</f>
        <v>0</v>
      </c>
    </row>
    <row r="2729" spans="1:10" x14ac:dyDescent="0.25">
      <c r="F2729" s="6" t="s">
        <v>20</v>
      </c>
      <c r="G2729" s="27">
        <v>0</v>
      </c>
      <c r="J2729" s="7">
        <f>ROUND( D$2727*G2729,2 )</f>
        <v>0</v>
      </c>
    </row>
    <row r="2732" spans="1:10" x14ac:dyDescent="0.25">
      <c r="C2732" s="5" t="s">
        <v>260</v>
      </c>
    </row>
    <row r="2733" spans="1:10" x14ac:dyDescent="0.25">
      <c r="C2733" s="5" t="s">
        <v>264</v>
      </c>
    </row>
    <row r="2734" spans="1:10" x14ac:dyDescent="0.25">
      <c r="A2734" s="5">
        <v>88</v>
      </c>
      <c r="B2734" s="6" t="s">
        <v>266</v>
      </c>
      <c r="C2734" s="5" t="s">
        <v>265</v>
      </c>
      <c r="D2734" s="7">
        <f>ROUND( 2,2 )</f>
        <v>2</v>
      </c>
      <c r="E2734" s="5" t="s">
        <v>17</v>
      </c>
      <c r="F2734" s="6" t="s">
        <v>18</v>
      </c>
      <c r="G2734" s="27">
        <v>0</v>
      </c>
      <c r="H2734" s="7">
        <f>ROUND( D$2734*G2734,0 )</f>
        <v>0</v>
      </c>
    </row>
    <row r="2735" spans="1:10" x14ac:dyDescent="0.25">
      <c r="F2735" s="6" t="s">
        <v>19</v>
      </c>
      <c r="G2735" s="27">
        <v>0</v>
      </c>
      <c r="I2735" s="7">
        <f>ROUND( D$2734*G2735,0 )</f>
        <v>0</v>
      </c>
    </row>
    <row r="2736" spans="1:10" x14ac:dyDescent="0.25">
      <c r="F2736" s="6" t="s">
        <v>20</v>
      </c>
      <c r="G2736" s="27">
        <v>0</v>
      </c>
      <c r="J2736" s="7">
        <f>ROUND( D$2734*G2736,2 )</f>
        <v>0</v>
      </c>
    </row>
    <row r="2739" spans="1:10" x14ac:dyDescent="0.25">
      <c r="C2739" s="5" t="s">
        <v>526</v>
      </c>
    </row>
    <row r="2740" spans="1:10" x14ac:dyDescent="0.25">
      <c r="C2740" s="5" t="s">
        <v>527</v>
      </c>
    </row>
    <row r="2741" spans="1:10" x14ac:dyDescent="0.25">
      <c r="A2741" s="5">
        <v>89</v>
      </c>
      <c r="B2741" s="6" t="s">
        <v>528</v>
      </c>
      <c r="C2741" s="5"/>
      <c r="D2741" s="7">
        <f>ROUND( 8,2 )</f>
        <v>8</v>
      </c>
      <c r="E2741" s="5" t="s">
        <v>270</v>
      </c>
      <c r="F2741" s="6" t="s">
        <v>18</v>
      </c>
      <c r="G2741" s="27">
        <v>0</v>
      </c>
      <c r="H2741" s="7">
        <f>ROUND( D$2741*G2741,2 )</f>
        <v>0</v>
      </c>
    </row>
    <row r="2742" spans="1:10" x14ac:dyDescent="0.25">
      <c r="F2742" s="6" t="s">
        <v>19</v>
      </c>
      <c r="G2742" s="27">
        <v>0</v>
      </c>
      <c r="I2742" s="7">
        <f>ROUND( D$2741*G2742,0 )</f>
        <v>0</v>
      </c>
    </row>
    <row r="2743" spans="1:10" x14ac:dyDescent="0.25">
      <c r="F2743" s="6" t="s">
        <v>20</v>
      </c>
      <c r="G2743" s="27">
        <v>0</v>
      </c>
      <c r="J2743" s="7">
        <f>ROUND( D$2741*G2743,2 )</f>
        <v>0</v>
      </c>
    </row>
    <row r="2746" spans="1:10" x14ac:dyDescent="0.25">
      <c r="C2746" s="5" t="s">
        <v>526</v>
      </c>
    </row>
    <row r="2747" spans="1:10" x14ac:dyDescent="0.25">
      <c r="C2747" s="5" t="s">
        <v>529</v>
      </c>
    </row>
    <row r="2748" spans="1:10" x14ac:dyDescent="0.25">
      <c r="A2748" s="5">
        <v>90</v>
      </c>
      <c r="B2748" s="6" t="s">
        <v>530</v>
      </c>
      <c r="C2748" s="5"/>
      <c r="D2748" s="7">
        <f>ROUND( 8,2 )</f>
        <v>8</v>
      </c>
      <c r="E2748" s="5" t="s">
        <v>270</v>
      </c>
      <c r="F2748" s="6" t="s">
        <v>18</v>
      </c>
      <c r="G2748" s="27">
        <v>0</v>
      </c>
      <c r="H2748" s="7">
        <f>ROUND( D$2748*G2748,2 )</f>
        <v>0</v>
      </c>
    </row>
    <row r="2749" spans="1:10" x14ac:dyDescent="0.25">
      <c r="F2749" s="6" t="s">
        <v>19</v>
      </c>
      <c r="G2749" s="27">
        <v>0</v>
      </c>
      <c r="I2749" s="7">
        <f>ROUND( D$2748*G2749,0 )</f>
        <v>0</v>
      </c>
    </row>
    <row r="2750" spans="1:10" x14ac:dyDescent="0.25">
      <c r="F2750" s="6" t="s">
        <v>20</v>
      </c>
      <c r="G2750" s="27">
        <v>0</v>
      </c>
      <c r="J2750" s="7">
        <f>ROUND( D$2748*G2750,2 )</f>
        <v>0</v>
      </c>
    </row>
    <row r="2753" spans="1:10" x14ac:dyDescent="0.25">
      <c r="C2753" s="5" t="s">
        <v>526</v>
      </c>
    </row>
    <row r="2754" spans="1:10" x14ac:dyDescent="0.25">
      <c r="C2754" s="5" t="s">
        <v>531</v>
      </c>
    </row>
    <row r="2755" spans="1:10" x14ac:dyDescent="0.25">
      <c r="A2755" s="5">
        <v>91</v>
      </c>
      <c r="B2755" s="6" t="s">
        <v>533</v>
      </c>
      <c r="C2755" s="5" t="s">
        <v>532</v>
      </c>
      <c r="D2755" s="7">
        <f>ROUND( 1,2 )</f>
        <v>1</v>
      </c>
      <c r="E2755" s="5" t="s">
        <v>17</v>
      </c>
      <c r="F2755" s="6" t="s">
        <v>18</v>
      </c>
      <c r="G2755" s="27">
        <v>0</v>
      </c>
      <c r="H2755" s="7">
        <f>ROUND( D$2755*G2755,2 )</f>
        <v>0</v>
      </c>
    </row>
    <row r="2756" spans="1:10" x14ac:dyDescent="0.25">
      <c r="F2756" s="6" t="s">
        <v>19</v>
      </c>
      <c r="G2756" s="27">
        <v>0</v>
      </c>
      <c r="I2756" s="7">
        <f>ROUND( D$2755*G2756,0 )</f>
        <v>0</v>
      </c>
    </row>
    <row r="2757" spans="1:10" x14ac:dyDescent="0.25">
      <c r="F2757" s="6" t="s">
        <v>20</v>
      </c>
      <c r="G2757" s="27">
        <v>0</v>
      </c>
      <c r="J2757" s="7">
        <f>ROUND( D$2755*G2757,2 )</f>
        <v>0</v>
      </c>
    </row>
    <row r="2760" spans="1:10" x14ac:dyDescent="0.25">
      <c r="C2760" s="5" t="s">
        <v>526</v>
      </c>
    </row>
    <row r="2761" spans="1:10" x14ac:dyDescent="0.25">
      <c r="C2761" s="5" t="s">
        <v>534</v>
      </c>
    </row>
    <row r="2762" spans="1:10" x14ac:dyDescent="0.25">
      <c r="A2762" s="5">
        <v>92</v>
      </c>
      <c r="B2762" s="6" t="s">
        <v>535</v>
      </c>
      <c r="C2762" s="5" t="s">
        <v>532</v>
      </c>
      <c r="D2762" s="7">
        <f>ROUND( 1,2 )</f>
        <v>1</v>
      </c>
      <c r="E2762" s="5" t="s">
        <v>17</v>
      </c>
      <c r="F2762" s="6" t="s">
        <v>18</v>
      </c>
      <c r="G2762" s="27">
        <v>0</v>
      </c>
      <c r="H2762" s="7">
        <f>ROUND( D$2762*G2762,2 )</f>
        <v>0</v>
      </c>
    </row>
    <row r="2763" spans="1:10" x14ac:dyDescent="0.25">
      <c r="F2763" s="6" t="s">
        <v>19</v>
      </c>
      <c r="G2763" s="27">
        <v>0</v>
      </c>
      <c r="I2763" s="7">
        <f>ROUND( D$2762*G2763,0 )</f>
        <v>0</v>
      </c>
    </row>
    <row r="2764" spans="1:10" x14ac:dyDescent="0.25">
      <c r="F2764" s="6" t="s">
        <v>20</v>
      </c>
      <c r="G2764" s="27">
        <v>0</v>
      </c>
      <c r="J2764" s="7">
        <f>ROUND( D$2762*G2764,2 )</f>
        <v>0</v>
      </c>
    </row>
    <row r="2767" spans="1:10" x14ac:dyDescent="0.25">
      <c r="C2767" s="5" t="s">
        <v>536</v>
      </c>
    </row>
    <row r="2768" spans="1:10" x14ac:dyDescent="0.25">
      <c r="C2768" s="5" t="s">
        <v>276</v>
      </c>
    </row>
    <row r="2769" spans="1:10" x14ac:dyDescent="0.25">
      <c r="C2769" s="5" t="s">
        <v>537</v>
      </c>
    </row>
    <row r="2770" spans="1:10" x14ac:dyDescent="0.25">
      <c r="A2770" s="5">
        <v>93</v>
      </c>
      <c r="B2770" s="6" t="s">
        <v>538</v>
      </c>
      <c r="C2770" s="5"/>
      <c r="D2770" s="7">
        <f>ROUND( 4,2 )</f>
        <v>4</v>
      </c>
      <c r="E2770" s="5" t="s">
        <v>270</v>
      </c>
      <c r="F2770" s="6" t="s">
        <v>18</v>
      </c>
      <c r="G2770" s="27">
        <v>0</v>
      </c>
      <c r="H2770" s="7">
        <f>ROUND( D$2770*G2770,2 )</f>
        <v>0</v>
      </c>
    </row>
    <row r="2771" spans="1:10" x14ac:dyDescent="0.25">
      <c r="F2771" s="6" t="s">
        <v>19</v>
      </c>
      <c r="G2771" s="27">
        <v>0</v>
      </c>
      <c r="I2771" s="7">
        <f>ROUND( D$2770*G2771,0 )</f>
        <v>0</v>
      </c>
    </row>
    <row r="2772" spans="1:10" x14ac:dyDescent="0.25">
      <c r="F2772" s="6" t="s">
        <v>20</v>
      </c>
      <c r="G2772" s="27">
        <v>0</v>
      </c>
      <c r="J2772" s="7">
        <f>ROUND( D$2770*G2772,2 )</f>
        <v>0</v>
      </c>
    </row>
    <row r="2775" spans="1:10" x14ac:dyDescent="0.25">
      <c r="C2775" s="5" t="s">
        <v>536</v>
      </c>
    </row>
    <row r="2776" spans="1:10" x14ac:dyDescent="0.25">
      <c r="C2776" s="5" t="s">
        <v>276</v>
      </c>
    </row>
    <row r="2777" spans="1:10" x14ac:dyDescent="0.25">
      <c r="C2777" s="5" t="s">
        <v>279</v>
      </c>
    </row>
    <row r="2778" spans="1:10" x14ac:dyDescent="0.25">
      <c r="A2778" s="5">
        <v>94</v>
      </c>
      <c r="B2778" s="6" t="s">
        <v>539</v>
      </c>
      <c r="C2778" s="5"/>
      <c r="D2778" s="7">
        <f>ROUND( 4,2 )</f>
        <v>4</v>
      </c>
      <c r="E2778" s="5" t="s">
        <v>270</v>
      </c>
      <c r="F2778" s="6" t="s">
        <v>18</v>
      </c>
      <c r="G2778" s="27">
        <v>0</v>
      </c>
      <c r="H2778" s="7">
        <f>ROUND( D$2778*G2778,2 )</f>
        <v>0</v>
      </c>
    </row>
    <row r="2779" spans="1:10" x14ac:dyDescent="0.25">
      <c r="F2779" s="6" t="s">
        <v>19</v>
      </c>
      <c r="G2779" s="27">
        <v>0</v>
      </c>
      <c r="I2779" s="7">
        <f>ROUND( D$2778*G2779,0 )</f>
        <v>0</v>
      </c>
    </row>
    <row r="2780" spans="1:10" x14ac:dyDescent="0.25">
      <c r="F2780" s="6" t="s">
        <v>20</v>
      </c>
      <c r="G2780" s="27">
        <v>0</v>
      </c>
      <c r="J2780" s="7">
        <f>ROUND( D$2778*G2780,2 )</f>
        <v>0</v>
      </c>
    </row>
    <row r="2783" spans="1:10" x14ac:dyDescent="0.25">
      <c r="C2783" s="5" t="s">
        <v>536</v>
      </c>
    </row>
    <row r="2784" spans="1:10" x14ac:dyDescent="0.25">
      <c r="C2784" s="5" t="s">
        <v>276</v>
      </c>
    </row>
    <row r="2785" spans="1:10" x14ac:dyDescent="0.25">
      <c r="C2785" s="5" t="s">
        <v>281</v>
      </c>
    </row>
    <row r="2786" spans="1:10" x14ac:dyDescent="0.25">
      <c r="A2786" s="5">
        <v>95</v>
      </c>
      <c r="B2786" s="6" t="s">
        <v>540</v>
      </c>
      <c r="C2786" s="5"/>
      <c r="D2786" s="7">
        <f>ROUND( 4,2 )</f>
        <v>4</v>
      </c>
      <c r="E2786" s="5" t="s">
        <v>270</v>
      </c>
      <c r="F2786" s="6" t="s">
        <v>18</v>
      </c>
      <c r="G2786" s="27">
        <v>0</v>
      </c>
      <c r="H2786" s="7">
        <f>ROUND( D$2786*G2786,2 )</f>
        <v>0</v>
      </c>
    </row>
    <row r="2787" spans="1:10" x14ac:dyDescent="0.25">
      <c r="F2787" s="6" t="s">
        <v>19</v>
      </c>
      <c r="G2787" s="27">
        <v>0</v>
      </c>
      <c r="I2787" s="7">
        <f>ROUND( D$2786*G2787,0 )</f>
        <v>0</v>
      </c>
    </row>
    <row r="2788" spans="1:10" x14ac:dyDescent="0.25">
      <c r="F2788" s="6" t="s">
        <v>20</v>
      </c>
      <c r="G2788" s="27">
        <v>0</v>
      </c>
      <c r="J2788" s="7">
        <f>ROUND( D$2786*G2788,2 )</f>
        <v>0</v>
      </c>
    </row>
    <row r="2791" spans="1:10" x14ac:dyDescent="0.25">
      <c r="C2791" s="5" t="s">
        <v>536</v>
      </c>
    </row>
    <row r="2792" spans="1:10" x14ac:dyDescent="0.25">
      <c r="C2792" s="5" t="s">
        <v>276</v>
      </c>
    </row>
    <row r="2793" spans="1:10" x14ac:dyDescent="0.25">
      <c r="C2793" s="5" t="s">
        <v>283</v>
      </c>
    </row>
    <row r="2794" spans="1:10" x14ac:dyDescent="0.25">
      <c r="A2794" s="5">
        <v>96</v>
      </c>
      <c r="B2794" s="6" t="s">
        <v>541</v>
      </c>
      <c r="C2794" s="5"/>
      <c r="D2794" s="7">
        <f>ROUND( 4,2 )</f>
        <v>4</v>
      </c>
      <c r="E2794" s="5" t="s">
        <v>270</v>
      </c>
      <c r="F2794" s="6" t="s">
        <v>18</v>
      </c>
      <c r="G2794" s="27">
        <v>0</v>
      </c>
      <c r="H2794" s="7">
        <f>ROUND( D$2794*G2794,2 )</f>
        <v>0</v>
      </c>
    </row>
    <row r="2795" spans="1:10" x14ac:dyDescent="0.25">
      <c r="F2795" s="6" t="s">
        <v>19</v>
      </c>
      <c r="G2795" s="27">
        <v>0</v>
      </c>
      <c r="I2795" s="7">
        <f>ROUND( D$2794*G2795,0 )</f>
        <v>0</v>
      </c>
    </row>
    <row r="2796" spans="1:10" x14ac:dyDescent="0.25">
      <c r="F2796" s="6" t="s">
        <v>20</v>
      </c>
      <c r="G2796" s="27">
        <v>0</v>
      </c>
      <c r="J2796" s="7">
        <f>ROUND( D$2794*G2796,2 )</f>
        <v>0</v>
      </c>
    </row>
    <row r="2798" spans="1:10" ht="15.75" thickBot="1" x14ac:dyDescent="0.3"/>
    <row r="2799" spans="1:10" ht="15.75" thickBot="1" x14ac:dyDescent="0.3">
      <c r="H2799" s="9">
        <f>ROUND( SUM(H1853:H2798),0 )</f>
        <v>0</v>
      </c>
      <c r="I2799" s="9">
        <f>ROUND( SUM(I1853:I2798),0 )</f>
        <v>0</v>
      </c>
      <c r="J2799" s="9">
        <f>ROUND( SUM(J1853:J2798),2 )</f>
        <v>0</v>
      </c>
    </row>
    <row r="2800" spans="1:10" ht="15.75" thickTop="1" x14ac:dyDescent="0.25">
      <c r="H2800" s="10">
        <f>ROUND( SUM(H200,H302,H410,H861,H1590,H1851,H2799),0 )</f>
        <v>0</v>
      </c>
      <c r="I2800" s="10">
        <f>ROUND( SUM(I200,I302,I410,I861,I1590,I1851,I2799),0 )</f>
        <v>0</v>
      </c>
      <c r="J2800" s="10">
        <f>ROUND( SUM(J200,J302,J410,J861,J1590,J1851,J2799),2 )</f>
        <v>0</v>
      </c>
    </row>
  </sheetData>
  <sheetProtection algorithmName="SHA-512" hashValue="cOpQH9+YFerem3lGdqKGflLKsTgeTAt4hvI2AFbdAE31/lpmxwPJ3eo2BDrJuy47E8a8eZGjE8IGiZCOQJ+TIA==" saltValue="WKE49ny39o+VCLzVr35RPQ==" spinCount="100000" sheet="1" objects="1" scenarios="1"/>
  <mergeCells count="3">
    <mergeCell ref="B3:F3"/>
    <mergeCell ref="B4:F4"/>
    <mergeCell ref="B5:F5"/>
  </mergeCells>
  <pageMargins left="0.7" right="0.7" top="0.75" bottom="0.75" header="0.3" footer="0.3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FOOSSZ</vt:lpstr>
      <vt:lpstr>KVS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Gyuri</dc:creator>
  <cp:lastModifiedBy>Rózsás Péter</cp:lastModifiedBy>
  <dcterms:created xsi:type="dcterms:W3CDTF">2017-08-23T09:23:37Z</dcterms:created>
  <dcterms:modified xsi:type="dcterms:W3CDTF">2017-11-09T11:09:06Z</dcterms:modified>
</cp:coreProperties>
</file>