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080" windowHeight="13050"/>
  </bookViews>
  <sheets>
    <sheet name="Költségvetés" sheetId="1" r:id="rId1"/>
  </sheets>
  <definedNames>
    <definedName name="_xlnm._FilterDatabase" localSheetId="0" hidden="1">Költségvetés!$C$1:$C$99</definedName>
    <definedName name="_xlnm.Print_Area" localSheetId="0">Költségvetés!$A$2:$G$98</definedName>
    <definedName name="Z_631D0866_59F9_40B3_BC9D_0A2190EFA550_.wvu.FilterData" localSheetId="0" hidden="1">Költségvetés!$C$1:$C$99</definedName>
    <definedName name="Z_631D0866_59F9_40B3_BC9D_0A2190EFA550_.wvu.PrintArea" localSheetId="0" hidden="1">Költségvetés!$A$2:$G$98</definedName>
    <definedName name="Z_631D0866_59F9_40B3_BC9D_0A2190EFA550_.wvu.Rows" localSheetId="0" hidden="1">Költségvetés!$55:$56</definedName>
    <definedName name="Z_EA1D4DCF_7C9E_4B69_BB97_3ADE9A2C1EF0_.wvu.PrintArea" localSheetId="0" hidden="1">Költségvetés!$A$2:$G$98</definedName>
    <definedName name="Z_EE64C6C6_7B90_4646_BD79_83F6B5E8B3FA_.wvu.FilterData" localSheetId="0" hidden="1">Költségvetés!$C$1:$C$99</definedName>
    <definedName name="Z_EE64C6C6_7B90_4646_BD79_83F6B5E8B3FA_.wvu.PrintArea" localSheetId="0" hidden="1">Költségvetés!$A$2:$G$98</definedName>
    <definedName name="Z_EE64C6C6_7B90_4646_BD79_83F6B5E8B3FA_.wvu.Rows" localSheetId="0" hidden="1">Költségvetés!$55:$56</definedName>
  </definedNames>
  <calcPr calcId="145621"/>
  <customWorkbookViews>
    <customWorkbookView name="Kubinyi Zoltán - Egyéni nézet" guid="{631D0866-59F9-40B3-BC9D-0A2190EFA550}" mergeInterval="0" personalView="1" xWindow="10" yWindow="32" windowWidth="1852" windowHeight="828" activeSheetId="1" showComments="commIndAndComment"/>
    <customWorkbookView name="Lénárt Zoltán - Egyéni nézet" guid="{EA1D4DCF-7C9E-4B69-BB97-3ADE9A2C1EF0}" mergeInterval="0" personalView="1" maximized="1" windowWidth="1362" windowHeight="543" activeSheetId="1"/>
    <customWorkbookView name="Csalad-PC - Egyéni nézet" guid="{EE64C6C6-7B90-4646-BD79-83F6B5E8B3FA}" mergeInterval="0" personalView="1" xWindow="14" yWindow="15" windowWidth="1762" windowHeight="959" activeSheetId="1"/>
  </customWorkbookViews>
</workbook>
</file>

<file path=xl/calcChain.xml><?xml version="1.0" encoding="utf-8"?>
<calcChain xmlns="http://schemas.openxmlformats.org/spreadsheetml/2006/main">
  <c r="E69" i="1" l="1"/>
  <c r="E68" i="1"/>
  <c r="E67" i="1"/>
  <c r="E66" i="1"/>
  <c r="G6" i="1" l="1"/>
  <c r="G7" i="1"/>
  <c r="G8" i="1"/>
  <c r="G9" i="1"/>
  <c r="G10" i="1"/>
  <c r="G11" i="1"/>
  <c r="G12" i="1"/>
  <c r="G14" i="1"/>
  <c r="G15" i="1"/>
  <c r="G16" i="1"/>
  <c r="G17" i="1"/>
  <c r="G18" i="1"/>
  <c r="G19" i="1"/>
  <c r="G21" i="1"/>
  <c r="G22" i="1"/>
  <c r="G23" i="1"/>
  <c r="G24" i="1"/>
  <c r="G25" i="1"/>
  <c r="G26" i="1"/>
  <c r="G27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4" i="1"/>
  <c r="G46" i="1"/>
  <c r="G47" i="1"/>
  <c r="G48" i="1"/>
  <c r="G49" i="1"/>
  <c r="G50" i="1"/>
  <c r="G51" i="1"/>
  <c r="G52" i="1"/>
  <c r="G53" i="1"/>
  <c r="G54" i="1"/>
  <c r="G58" i="1"/>
  <c r="G60" i="1"/>
  <c r="G61" i="1"/>
  <c r="G62" i="1"/>
  <c r="G63" i="1"/>
  <c r="G65" i="1"/>
  <c r="G66" i="1"/>
  <c r="G67" i="1"/>
  <c r="G68" i="1"/>
  <c r="G69" i="1"/>
  <c r="G70" i="1"/>
  <c r="G71" i="1"/>
  <c r="G72" i="1"/>
  <c r="G73" i="1"/>
  <c r="G74" i="1"/>
  <c r="G75" i="1"/>
  <c r="E76" i="1"/>
  <c r="G76" i="1" s="1"/>
  <c r="G77" i="1"/>
  <c r="G79" i="1"/>
  <c r="G80" i="1"/>
  <c r="G81" i="1"/>
  <c r="G82" i="1"/>
  <c r="G83" i="1"/>
  <c r="G84" i="1"/>
  <c r="G86" i="1"/>
  <c r="G87" i="1"/>
  <c r="G88" i="1"/>
  <c r="G89" i="1"/>
  <c r="G90" i="1"/>
  <c r="G91" i="1"/>
  <c r="G92" i="1"/>
  <c r="G93" i="1"/>
  <c r="G94" i="1"/>
  <c r="G96" i="1"/>
  <c r="G97" i="1"/>
  <c r="G98" i="1"/>
  <c r="G99" i="1" l="1"/>
</calcChain>
</file>

<file path=xl/sharedStrings.xml><?xml version="1.0" encoding="utf-8"?>
<sst xmlns="http://schemas.openxmlformats.org/spreadsheetml/2006/main" count="274" uniqueCount="201">
  <si>
    <t>Összesen</t>
  </si>
  <si>
    <t>db</t>
  </si>
  <si>
    <t>Zárójelentés készítése</t>
  </si>
  <si>
    <t>11.3</t>
  </si>
  <si>
    <t>ktsg</t>
  </si>
  <si>
    <t>Utómonitoring alatti jelentések, adatszolgáltatások</t>
  </si>
  <si>
    <t>11.2</t>
  </si>
  <si>
    <t>év</t>
  </si>
  <si>
    <t>Hatósági előírás szerinti utómonitoring tevékenység</t>
  </si>
  <si>
    <t>11.1</t>
  </si>
  <si>
    <t>Utóellenőrzés, utómonitoring</t>
  </si>
  <si>
    <t>11.</t>
  </si>
  <si>
    <t>Előrehaladási jelentés készítése, szennyeződés kiterjedésének kontúrral történő megjelenítése (negyedévente)</t>
  </si>
  <si>
    <t>10.9</t>
  </si>
  <si>
    <t>Műszaki beavatkozási záródokumentáció elkészítése (219/2004 (VII.21.) Kormányrendelet szerinti tartalommal), utómonitoring terv elkészítése</t>
  </si>
  <si>
    <t>10.8</t>
  </si>
  <si>
    <t>a 219/2004 (VII.21.) Kormányrendelet
A felszín alatti víz és földtani közeg környezetvédelmi nyilvántartási rendszeréről (FAVI) szóló
34. § (3) bekezdése értelmében a 30/2004. (XII.30.) KvVM Rendelet (4) bekezdésében
meghatározott, szennyezett területeken üzemeltetett kármentesítési monitoring tevékenységgel
összefüggő adatszolgáltatás</t>
  </si>
  <si>
    <t>10.7</t>
  </si>
  <si>
    <t>Légszennyező pontforrás engedélyezés</t>
  </si>
  <si>
    <t>10.6</t>
  </si>
  <si>
    <t>Vízjogi engedélyes terv készítése (üzemeltetési, tömedékelési)</t>
  </si>
  <si>
    <t>10.5</t>
  </si>
  <si>
    <t>Összefoglaló jelentés készítése a 219/2004 (VII.21.) Kormányrendelet kármentesítési monitoringra vonatkozó 10. sz. mellékletének tartalmi követelményei szerint</t>
  </si>
  <si>
    <t>10.4</t>
  </si>
  <si>
    <t>Időszaki jelentések készítése a 219/2004 (VII.21.) Kormányrendelet kármentesítési monitoringra vonatkozó 10. sz. mellékletének tartalmi követelményei szerint, hatósági határozatban előírt gyakorisággal</t>
  </si>
  <si>
    <t>10.3</t>
  </si>
  <si>
    <t>„SZ kísérőjeggyek” kiállítása</t>
  </si>
  <si>
    <t>10.2</t>
  </si>
  <si>
    <t>Építési napló vezetése</t>
  </si>
  <si>
    <t>10.1</t>
  </si>
  <si>
    <t>Dokumentálás</t>
  </si>
  <si>
    <t>10.</t>
  </si>
  <si>
    <t>Elhasználódott aktív szén elszállítása, kezelése</t>
  </si>
  <si>
    <t>9.6</t>
  </si>
  <si>
    <t xml:space="preserve">Vízkezelés során keletkezett szilárd ill. folyékony hulladék elszállítása és engedéllyel rendelkező partnernek való átadása ártalmatlanítás céljából </t>
  </si>
  <si>
    <t>9.5</t>
  </si>
  <si>
    <t>Bontási veszélyes hulladékok elszállítása, ártalmatlanítása</t>
  </si>
  <si>
    <t>9.4</t>
  </si>
  <si>
    <t>Olajjal kevert kommunális szennyvíz elszállítás és ártalmatlanítása (salakfogó műtárgyból)</t>
  </si>
  <si>
    <t>9.3</t>
  </si>
  <si>
    <t>Bontási hulladékok inert lerakóba történő szállítása</t>
  </si>
  <si>
    <t>9.2</t>
  </si>
  <si>
    <t>Bontási hulladékok ideiglenes tárolóhelyének kialakítása, hulladék fajtánkénti tárolásával, kármentő kialaktása</t>
  </si>
  <si>
    <t>9.1</t>
  </si>
  <si>
    <t>Hulladékgazdálkodás</t>
  </si>
  <si>
    <t>9.</t>
  </si>
  <si>
    <t>Lándzsák tömedékelése</t>
  </si>
  <si>
    <t>8.3</t>
  </si>
  <si>
    <t xml:space="preserve">Kutak tömedékelése </t>
  </si>
  <si>
    <t>8.2</t>
  </si>
  <si>
    <t>egység</t>
  </si>
  <si>
    <t>Víztisztító berendezés és a hozzá kapcsolódó műtárgyak, tartályok,
vezérlőberendezések, a vízkitermelő rendszer gépészeti és elektromos berendezéseinek,
valamint a víz- és elektromos vezetékek elbontása, elszállítása</t>
  </si>
  <si>
    <t>8.1</t>
  </si>
  <si>
    <t>Terület helyreállítás (összesítés)</t>
  </si>
  <si>
    <t>8.</t>
  </si>
  <si>
    <t>Zárómintázás</t>
  </si>
  <si>
    <t>7.9</t>
  </si>
  <si>
    <t>Víztisztító bemenő és kimenő vízmintavétel és akkreditált laborvizsgálatok havi</t>
  </si>
  <si>
    <t>7.8</t>
  </si>
  <si>
    <t>alkalom</t>
  </si>
  <si>
    <t>Földtani közeg mintavétel és laboratóriumi vizsgálatok ( (TPH, BTEX + egyéb alkilbenzol, PAH (naftalinok nélkül), naftalinok) évente</t>
  </si>
  <si>
    <t>7.7</t>
  </si>
  <si>
    <t>Levegővizsgálat  (TPH, BTEX + egyéb alkilbenzol, PAH (naftalinok nélkül), naftalinok) évente</t>
  </si>
  <si>
    <t>7.6</t>
  </si>
  <si>
    <t>Mintavétel és laboratóriumi vizsgálatok a figyelőkutakban (TPH, BTEX + egyéb alkilbenzol, PAH (naftalinok nélkül), naftalinok) negyedévente</t>
  </si>
  <si>
    <t>Mintavétel és laboratóriumi vizsgálatok a termelőkutakban (TPH, BTEX + egyéb alkilbenzol, PAH (naftalinok nélkül), naftalinok) havi</t>
  </si>
  <si>
    <t>7.4</t>
  </si>
  <si>
    <t>Vízszintmérés a figyelőkutakban negyedévente</t>
  </si>
  <si>
    <t>7.3</t>
  </si>
  <si>
    <t>Vízszintmérés a termelőkutakban heti</t>
  </si>
  <si>
    <t>7.2</t>
  </si>
  <si>
    <t>Kisátmérőjű figyelőkutak létesítése, fúrási átmérő 200 mm, béléscső 110 mm KMPVC, talpmélység 7m, szabványos szűrőváz kialakítással, tisztító kompresszorozással</t>
  </si>
  <si>
    <t>7.1</t>
  </si>
  <si>
    <t>Kármentesítési monitoring</t>
  </si>
  <si>
    <t>7.</t>
  </si>
  <si>
    <t>hónap</t>
  </si>
  <si>
    <t>Elektromos energia szükséglet (25 kW)</t>
  </si>
  <si>
    <t>6.6</t>
  </si>
  <si>
    <t>szsz</t>
  </si>
  <si>
    <t>Kúttisztítás, feliszapolódás megszűntetése, esetleges kút felújítás</t>
  </si>
  <si>
    <t>6.5</t>
  </si>
  <si>
    <t>Enzim készítmény adagolása (1:800 higításal 200 l/hó)</t>
  </si>
  <si>
    <t>6.4</t>
  </si>
  <si>
    <t>Injektáló rendszer (kiépített víz-levegő ládzsarendszer) kezelési utasítás szerinti üzemeltetése</t>
  </si>
  <si>
    <t>6.3</t>
  </si>
  <si>
    <t>Olajfelszívó paplan csere</t>
  </si>
  <si>
    <t>6.2</t>
  </si>
  <si>
    <r>
      <t>Szennyezett talajvíz- kitermelő és tisztító rendszer kezelési utasítás szerinti üzemeltetése, a tervezett 57000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víz átforgatása</t>
    </r>
  </si>
  <si>
    <t>6.1</t>
  </si>
  <si>
    <t>Kármentesítő rendszer üzemeltetése</t>
  </si>
  <si>
    <t>6.</t>
  </si>
  <si>
    <t>Tisztított víz és felhasznált adalékok mennyiségének regisztrálása</t>
  </si>
  <si>
    <t>5.9</t>
  </si>
  <si>
    <t>A víztisztító működési paramétereinek változtatása</t>
  </si>
  <si>
    <t>5.8</t>
  </si>
  <si>
    <t>Vízmintavétel a vízkezelőbe bemenő, a részegységek utáni és a kimenő vízből, és laboratóriumi vizsgálatok (TPH; BTEX + egyéb alkilbenzol; PAH + naftalinok)</t>
  </si>
  <si>
    <t>5.7</t>
  </si>
  <si>
    <t xml:space="preserve">Szivattyú üzemóra leolvasás </t>
  </si>
  <si>
    <t>5.6</t>
  </si>
  <si>
    <t>Vízszintmérés a figyelőkutakban heti</t>
  </si>
  <si>
    <t>5.5</t>
  </si>
  <si>
    <t>Vízszintmérés a termelőkutakban és az injektáló lándzsák melletti figyelőkutakban naponta</t>
  </si>
  <si>
    <t>5.4</t>
  </si>
  <si>
    <t>Vízmintavétel a figyelőkutakból és laboratóriumi vizsgálatok (TPH; BTEX + egyéb alkilbenzol; PAH + naftalinok)</t>
  </si>
  <si>
    <t>5.3</t>
  </si>
  <si>
    <t>Vízmintavétel a termelőkutakból és laboratóriumi vizsgálatok (TPH; BTEX + egyéb alkilbenzol; PAH + naftalinok) hetente</t>
  </si>
  <si>
    <t>5.2</t>
  </si>
  <si>
    <t>Termelőkutak hozamának beállítása</t>
  </si>
  <si>
    <t>5.1</t>
  </si>
  <si>
    <t>Próbaüzemi monitoring</t>
  </si>
  <si>
    <t>5.</t>
  </si>
  <si>
    <t>Próbaüzem időszaka</t>
  </si>
  <si>
    <t>4.1</t>
  </si>
  <si>
    <t>Próbaüzem</t>
  </si>
  <si>
    <t>4.</t>
  </si>
  <si>
    <t>fm</t>
  </si>
  <si>
    <t>Levegőszállító vezeték fektetése 0.6 m mélységben, változó 1/2-1 coll átmérőben, KPE 10bar vezetékkel, szabályzóaknákba és injektáló konténerekbe történő bekötésekkel</t>
  </si>
  <si>
    <t>3.22</t>
  </si>
  <si>
    <t>Enzimkezelt víz szállító vezeték fektetése 0.6 m mélységben, változó 3/4-2 coll átmérőben, KPE 10bar vezetékkel, szabályzóaknákba és injektáló konténerekbe történő bekötésekkel, földmunkával együtt</t>
  </si>
  <si>
    <t>3.21</t>
  </si>
  <si>
    <t>lándzsa szabályzó műanyag csapszekrény szeparált levegő-víz fojtási rendszerrel, mintavevő csappal</t>
  </si>
  <si>
    <t>3.20</t>
  </si>
  <si>
    <t>víz injektáló lándzsa telepítése, talp 6m, 40 mm átmérőjű béléscsővel, szűrőváz kialakítással, bentonit-cementtejes nyaklezárással</t>
  </si>
  <si>
    <t>3.19</t>
  </si>
  <si>
    <t>kettős víz-levegő injektáló lándzsa telepítése, talp 6m, 40 mm PVC és 20 mm LPE átmérőjű béléscsövekkel, szűrőváz kialakítással, bentonit-cementtejes nyaklezárással</t>
  </si>
  <si>
    <t>3.18</t>
  </si>
  <si>
    <t>Elektromos vezérlőszekrény intelligens nyomásszabályzó elektronikával, digitális távvezérlő rendszerrel, időosztásos beállítási lehetőséggel, indukciós átfolyásmérővel, levegő átfolyásmérő és szabályzó rendszerrel</t>
  </si>
  <si>
    <t>3.17</t>
  </si>
  <si>
    <t>Acélvázas injektáló konténer telepítése 4x2.5x2m , 2 m3-es acél puffertartállyal, 1.1kW zagyszivattyú kiárasztó rendszerrel, 1db hidegtartalékkal automata enzimadagoló rendszerrel, nagy teljesítményű olajmentes GANZ-AIR kompresszorral, fojtószelepekkel, bekötés és beszabályozás</t>
  </si>
  <si>
    <t>3.16</t>
  </si>
  <si>
    <t>Elektromos vezérlőszekrény telepítése és bekötése</t>
  </si>
  <si>
    <t>3.15</t>
  </si>
  <si>
    <t>3 m3-es acél finomszűrő és aktívszén adszorber tartály telepítése, kiárasztó vezetékekkel, elektromos bekötéssel, vezérlés érzékelő kábelekkel</t>
  </si>
  <si>
    <t>3.14</t>
  </si>
  <si>
    <t>Nagyátmérőjű tálcás levegőztető torony telepítése, cseppképző töltetekkel feltöltés, 4 KW-os elszívó ventillátorral (Ventifilt VHF-63), cseppleválasztóval, aktívszén levegőtisztítóval,  aktív szén feltöltéssel, elektromos bekötéssel, vizelvezetés 160 mm átmérőben, csapokkal szakaszolható indukciós átfolyásmérővel</t>
  </si>
  <si>
    <t>3.13</t>
  </si>
  <si>
    <t>Fogadótartály felszerelése 2 db átemelő szivattyúval, ZENIT 1,1 kW zagyszivattyú, 1 db melegtartalék, 1 db idegtartalék, 3 coll KPE nyomóvezeték bekötés a sztrippelő tornyokba, fojtószelepekkel, mintavevő csappal</t>
  </si>
  <si>
    <t>3.12</t>
  </si>
  <si>
    <t>25 m3-es 3 rekeszes acél fogadótartály telepítése, lemezes olajfogó és iszap-homok ülepítő falakkal, talajvíz szállító vezetékek bekötésével, olaj felszívó paplannal</t>
  </si>
  <si>
    <t>3.11</t>
  </si>
  <si>
    <t>Digitális adatgyűjtő kábelhálózat fektetése 0,6 m mélységben, földkábellel, kutankénti leágazásokkal és bekötéssel</t>
  </si>
  <si>
    <t>3.10</t>
  </si>
  <si>
    <t xml:space="preserve">Erősáramú energiaellátó vezeték fektetése 0,6 m mélységben, változó átmérőjű föld páncélkábel, kutankénti kötődoboz leágazásokkal, elosztódobozokkal, kútvezérlő szekrényekhez bekötéssel </t>
  </si>
  <si>
    <t>3.9</t>
  </si>
  <si>
    <t>Szennyezett talajvíz szállító vezetékek sínátvezetése</t>
  </si>
  <si>
    <t>3.8</t>
  </si>
  <si>
    <t>Szennyezett talajvíz szállító vezeték fektetése 0,6 m mélységben, változó átmérő, (5/4-2 coll KPE, 10bar), elágazásokkal, elosztó rendszerrel,kutankénti leágazásokkal, bekötéssel, földmunkával</t>
  </si>
  <si>
    <t>3.7</t>
  </si>
  <si>
    <t xml:space="preserve">Kútvezérlő szekrény felszerelése, szivattyúk bekötése, beszabályozása, digitális felprogramozása </t>
  </si>
  <si>
    <t>3.6</t>
  </si>
  <si>
    <t>Kút műszaki szerelvényezése 0,7 kW Calpeda csőbúvár szivattyú, fojtószelep, mintavevő csap, visszacsapó szelep, elektromos kábeltoldás</t>
  </si>
  <si>
    <t>3.5</t>
  </si>
  <si>
    <t xml:space="preserve">Elektromos szerelvény állvány kialakítása, 25x40 mm-es acél zártszelvény, esővédő fedlap </t>
  </si>
  <si>
    <t>3.4</t>
  </si>
  <si>
    <t xml:space="preserve">Betonozott kútfej akna kialakítás 1x1x0.5 m, acél  fedlappal </t>
  </si>
  <si>
    <t>3.3.</t>
  </si>
  <si>
    <t xml:space="preserve">Nagyátmérőjű kutak létesítése, fúrási átmérő 510 mm, béléscső 315 mm KGPVC, talpmélység 7,5 m,  szabványos szűrőváz kialakítással, tisztító kompresszorozással, hidrogeológiai tesztekkel </t>
  </si>
  <si>
    <t>3.2</t>
  </si>
  <si>
    <t>Teherbíró betonalapok elhelyezése (fóliával borított peremes kármentő tálcával)</t>
  </si>
  <si>
    <t>3.1</t>
  </si>
  <si>
    <t>Kármentesítő rendszer kiépítése</t>
  </si>
  <si>
    <t>3.</t>
  </si>
  <si>
    <t>Korábbi termelőkutak tömedékelése 9,0 m talpmélységig D 419/403 átmérővel, teljes kibetonozással</t>
  </si>
  <si>
    <t>2.6</t>
  </si>
  <si>
    <t>Figyelőkutak tömedékelése 4,5-10,2 talpmélységig teljes kibetonozással</t>
  </si>
  <si>
    <t>2.5</t>
  </si>
  <si>
    <t>Salakfogóba befolyó kommunális szennyvíz vezetékek bekötése a telepi szennyvíz hálózatba</t>
  </si>
  <si>
    <t>2.4</t>
  </si>
  <si>
    <t>2.3</t>
  </si>
  <si>
    <t>2.2</t>
  </si>
  <si>
    <t>2.1</t>
  </si>
  <si>
    <t>Használaton kívüli felszín alatti műtárgyak elbontása</t>
  </si>
  <si>
    <t>2.</t>
  </si>
  <si>
    <t>Kármentesítéssel érintett területen figyelmeztető táblák és feliratok elhelyezése</t>
  </si>
  <si>
    <t>1.7</t>
  </si>
  <si>
    <t>Sínpálya keresztezések kialakítása</t>
  </si>
  <si>
    <t>1.6</t>
  </si>
  <si>
    <t>Létesítendő kármentesítő műtárgyak helyének kitűzése, előkészítése (árokásás, vezetékek nyomvonalának kialakítása</t>
  </si>
  <si>
    <t>1.5</t>
  </si>
  <si>
    <t>Szilárd burkolat (aszfalt vagy beton) elbontása</t>
  </si>
  <si>
    <t>1.4</t>
  </si>
  <si>
    <t>Villamos vezeték hálózat kiépítése, almérő felszerelésével (400 V - 3×32 A; 230 V - 4 A)</t>
  </si>
  <si>
    <t>1.3</t>
  </si>
  <si>
    <t>Szakfelügyeleti egyeztetés</t>
  </si>
  <si>
    <t>1.2</t>
  </si>
  <si>
    <t>Közműegyeztetés</t>
  </si>
  <si>
    <t>1.1</t>
  </si>
  <si>
    <t>Felvonulás, területelőkészítés</t>
  </si>
  <si>
    <t>1.</t>
  </si>
  <si>
    <t>Ajánlati ár (nettó HUF)</t>
  </si>
  <si>
    <t>egységár (nettó HUF)</t>
  </si>
  <si>
    <t>mennyiség</t>
  </si>
  <si>
    <t>mértékegység</t>
  </si>
  <si>
    <t>Munkafolyamat</t>
  </si>
  <si>
    <t>Ssz.</t>
  </si>
  <si>
    <t>Tételes költségvetés</t>
  </si>
  <si>
    <t>MÁV Zrt. MISKOLC Körzeti Járműbiztosítási Igazgatóság  kármentesítési projekt kivitelezése, valamint a kivitelezéshez szükséges dokumentációk és tervek elkészítése vállalkozási szerződés keretében</t>
  </si>
  <si>
    <t>Meglévő csapadékvíz csatorna tisztítása, lezárása</t>
  </si>
  <si>
    <t>Salakfogó műtárgy tisztítása, elbontása, tiszta föld feltöltés, tömörítéssel</t>
  </si>
  <si>
    <t>Salakfogóhoz kapcsolódó csatorna szakasz tisztítása, lezárása</t>
  </si>
  <si>
    <t>7.5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</si>
</sst>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Ft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Font="1"/>
    <xf numFmtId="164" fontId="0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left" vertical="center"/>
    </xf>
    <xf numFmtId="164" fontId="3" fillId="2" borderId="1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164" fontId="0" fillId="0" borderId="4" xfId="0" applyNumberFormat="1" applyFont="1" applyBorder="1"/>
    <xf numFmtId="0" fontId="0" fillId="0" borderId="5" xfId="0" applyFont="1" applyBorder="1"/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left" vertical="top" wrapText="1"/>
    </xf>
    <xf numFmtId="49" fontId="1" fillId="0" borderId="5" xfId="0" applyNumberFormat="1" applyFont="1" applyBorder="1" applyAlignment="1">
      <alignment vertical="top"/>
    </xf>
    <xf numFmtId="164" fontId="0" fillId="0" borderId="7" xfId="0" applyNumberFormat="1" applyFont="1" applyBorder="1"/>
    <xf numFmtId="0" fontId="0" fillId="0" borderId="8" xfId="0" applyFont="1" applyBorder="1"/>
    <xf numFmtId="0" fontId="0" fillId="0" borderId="8" xfId="0" applyFont="1" applyBorder="1" applyAlignment="1">
      <alignment horizontal="center"/>
    </xf>
    <xf numFmtId="0" fontId="0" fillId="0" borderId="8" xfId="0" applyFont="1" applyBorder="1" applyAlignment="1">
      <alignment horizontal="left" vertical="top" wrapText="1"/>
    </xf>
    <xf numFmtId="49" fontId="1" fillId="0" borderId="8" xfId="0" applyNumberFormat="1" applyFont="1" applyBorder="1" applyAlignment="1">
      <alignment vertical="top"/>
    </xf>
    <xf numFmtId="164" fontId="0" fillId="0" borderId="10" xfId="0" applyNumberFormat="1" applyFont="1" applyBorder="1"/>
    <xf numFmtId="0" fontId="0" fillId="0" borderId="11" xfId="0" applyFont="1" applyBorder="1"/>
    <xf numFmtId="0" fontId="0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left" vertical="top" wrapText="1"/>
    </xf>
    <xf numFmtId="49" fontId="1" fillId="0" borderId="11" xfId="0" applyNumberFormat="1" applyFont="1" applyBorder="1" applyAlignment="1">
      <alignment vertical="top"/>
    </xf>
    <xf numFmtId="0" fontId="4" fillId="0" borderId="0" xfId="0" applyFont="1"/>
    <xf numFmtId="164" fontId="4" fillId="0" borderId="7" xfId="0" applyNumberFormat="1" applyFont="1" applyBorder="1"/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0" fontId="5" fillId="0" borderId="8" xfId="0" applyFont="1" applyBorder="1" applyAlignment="1">
      <alignment horizontal="left" vertical="top" wrapText="1"/>
    </xf>
    <xf numFmtId="49" fontId="5" fillId="0" borderId="8" xfId="0" applyNumberFormat="1" applyFont="1" applyBorder="1" applyAlignment="1">
      <alignment vertical="top"/>
    </xf>
    <xf numFmtId="49" fontId="1" fillId="0" borderId="5" xfId="0" applyNumberFormat="1" applyFont="1" applyBorder="1"/>
    <xf numFmtId="0" fontId="3" fillId="0" borderId="0" xfId="0" applyFont="1"/>
    <xf numFmtId="164" fontId="3" fillId="3" borderId="1" xfId="0" applyNumberFormat="1" applyFont="1" applyFill="1" applyBorder="1"/>
    <xf numFmtId="0" fontId="3" fillId="4" borderId="2" xfId="0" applyFont="1" applyFill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0" fillId="0" borderId="0" xfId="0" applyFont="1" applyAlignment="1">
      <alignment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0" fillId="3" borderId="8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3" Type="http://schemas.openxmlformats.org/officeDocument/2006/relationships/revisionLog" Target="NULL"/><Relationship Id="rId7" Type="http://schemas.openxmlformats.org/officeDocument/2006/relationships/revisionLog" Target="NULL"/><Relationship Id="rId2" Type="http://schemas.openxmlformats.org/officeDocument/2006/relationships/revisionLog" Target="NULL"/><Relationship Id="rId1" Type="http://schemas.openxmlformats.org/officeDocument/2006/relationships/revisionLog" Target="NULL"/><Relationship Id="rId6" Type="http://schemas.openxmlformats.org/officeDocument/2006/relationships/revisionLog" Target="NULL"/><Relationship Id="rId5" Type="http://schemas.openxmlformats.org/officeDocument/2006/relationships/revisionLog" Target="NULL"/><Relationship Id="rId4" Type="http://schemas.openxmlformats.org/officeDocument/2006/relationships/revisionLog" Target="NUL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4E9E1DD-E619-496C-BE47-F69B69A83282}" diskRevisions="1" revisionId="35" version="2">
  <header guid="{FE1EE805-F436-4F17-9C1B-58F6B07BFF7C}" dateTime="2018-05-10T10:39:55" maxSheetId="2" userName="Lénárt Zoltán" r:id="rId1">
    <sheetIdMap count="1">
      <sheetId val="1"/>
    </sheetIdMap>
  </header>
  <header guid="{37BAF1A6-500A-4191-B0B7-1B4BDF7BC6A6}" dateTime="2018-05-10T16:49:10" maxSheetId="2" userName="Lénárt Zoltán" r:id="rId2" minRId="1" maxRId="6">
    <sheetIdMap count="1">
      <sheetId val="1"/>
    </sheetIdMap>
  </header>
  <header guid="{6A96A431-8F67-4FE8-A90A-6CD221B50707}" dateTime="2018-05-10T17:02:48" maxSheetId="2" userName="Lénárt Zoltán" r:id="rId3" minRId="7" maxRId="9">
    <sheetIdMap count="1">
      <sheetId val="1"/>
    </sheetIdMap>
  </header>
  <header guid="{9640132C-59D0-497F-B808-372A4EFADA4D}" dateTime="2018-05-12T07:38:37" maxSheetId="2" userName="Lénárt Zoltán" r:id="rId4" minRId="10" maxRId="18">
    <sheetIdMap count="1">
      <sheetId val="1"/>
    </sheetIdMap>
  </header>
  <header guid="{2A5F6AE8-5D06-409D-BC68-B60ACFE46708}" dateTime="2018-05-14T00:11:13" maxSheetId="2" userName="Csalad-PC" r:id="rId5">
    <sheetIdMap count="1">
      <sheetId val="1"/>
    </sheetIdMap>
  </header>
  <header guid="{2BA18838-B658-47C6-AAEE-4A4ACDAB3038}" dateTime="2018-05-14T00:27:36" maxSheetId="2" userName="Csalad-PC" r:id="rId6" minRId="21">
    <sheetIdMap count="1">
      <sheetId val="1"/>
    </sheetIdMap>
  </header>
  <header guid="{4CBFBCEE-0DB8-4581-9AB5-71689C092681}" dateTime="2018-05-14T00:29:15" maxSheetId="2" userName="Csalad-PC" r:id="rId7">
    <sheetIdMap count="1">
      <sheetId val="1"/>
    </sheetIdMap>
  </header>
  <header guid="{C4E9E1DD-E619-496C-BE47-F69B69A83282}" dateTime="2018-05-22T11:35:31" maxSheetId="2" userName="Kubinyi Zoltán" r:id="rId8" minRId="27" maxRId="32">
    <sheetIdMap count="1">
      <sheetId val="1"/>
    </sheetIdMap>
  </header>
</header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E58 E60 E61 E63">
    <dxf>
      <fill>
        <patternFill patternType="solid">
          <bgColor rgb="FFFFFF00"/>
        </patternFill>
      </fill>
    </dxf>
  </rfmt>
  <rcc rId="27" sId="1">
    <oc r="E63">
      <v>42</v>
    </oc>
    <nc r="E63">
      <v>48</v>
    </nc>
  </rcc>
  <rcc rId="28" sId="1">
    <oc r="E61">
      <v>42</v>
    </oc>
    <nc r="E61">
      <v>48</v>
    </nc>
  </rcc>
  <rcc rId="29" sId="1">
    <oc r="E60">
      <v>42</v>
    </oc>
    <nc r="E60">
      <v>48</v>
    </nc>
  </rcc>
  <rcc rId="30" sId="1">
    <oc r="E58">
      <v>42</v>
    </oc>
    <nc r="E58">
      <v>48</v>
    </nc>
  </rcc>
  <rcc rId="31" sId="1">
    <nc r="E37">
      <v>1</v>
    </nc>
  </rcc>
  <rcc rId="32" sId="1">
    <nc r="D37" t="inlineStr">
      <is>
        <t>db</t>
      </is>
    </nc>
  </rcc>
  <rfmt sheetId="1" sqref="D37:E37">
    <dxf>
      <fill>
        <patternFill patternType="solid">
          <bgColor rgb="FFFFFF00"/>
        </patternFill>
      </fill>
    </dxf>
  </rfmt>
  <rdn rId="0" localSheetId="1" customView="1" name="Z_631D0866_59F9_40B3_BC9D_0A2190EFA550_.wvu.PrintArea" hidden="1" oldHidden="1">
    <formula>Költségvetés!$A$2:$G$98</formula>
  </rdn>
  <rdn rId="0" localSheetId="1" customView="1" name="Z_631D0866_59F9_40B3_BC9D_0A2190EFA550_.wvu.Rows" hidden="1" oldHidden="1">
    <formula>Költségvetés!$55:$56</formula>
  </rdn>
  <rdn rId="0" localSheetId="1" customView="1" name="Z_631D0866_59F9_40B3_BC9D_0A2190EFA550_.wvu.FilterData" hidden="1" oldHidden="1">
    <formula>Költségvetés!$C$1:$C$99</formula>
  </rdn>
  <rcv guid="{631D0866-59F9-40B3-BC9D-0A2190EFA550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4CBFBCEE-0DB8-4581-9AB5-71689C092681}" name="Kubinyi Zoltán" id="-981328028" dateTime="2018-05-22T11:35:31"/>
</user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99"/>
  <sheetViews>
    <sheetView tabSelected="1" view="pageBreakPreview" zoomScaleNormal="130" zoomScaleSheetLayoutView="100" zoomScalePageLayoutView="44" workbookViewId="0">
      <selection activeCell="C10" sqref="C10"/>
    </sheetView>
  </sheetViews>
  <sheetFormatPr defaultRowHeight="15" x14ac:dyDescent="0.25"/>
  <cols>
    <col min="1" max="1" width="3.85546875" style="6" bestFit="1" customWidth="1"/>
    <col min="2" max="2" width="5.140625" style="5" customWidth="1"/>
    <col min="3" max="3" width="101" style="4" customWidth="1"/>
    <col min="4" max="4" width="14.5703125" style="3" customWidth="1"/>
    <col min="5" max="5" width="11.7109375" style="3" customWidth="1"/>
    <col min="6" max="6" width="22.28515625" style="1" customWidth="1"/>
    <col min="7" max="7" width="22.85546875" style="2" customWidth="1"/>
    <col min="8" max="8" width="74.42578125" style="1" bestFit="1" customWidth="1"/>
    <col min="9" max="16384" width="9.140625" style="1"/>
  </cols>
  <sheetData>
    <row r="1" spans="1:7" ht="15.75" thickBot="1" x14ac:dyDescent="0.3"/>
    <row r="2" spans="1:7" ht="47.25" customHeight="1" x14ac:dyDescent="0.25">
      <c r="A2" s="41" t="s">
        <v>196</v>
      </c>
      <c r="B2" s="42"/>
      <c r="C2" s="42"/>
      <c r="D2" s="42"/>
      <c r="E2" s="42"/>
      <c r="F2" s="42"/>
      <c r="G2" s="43"/>
    </row>
    <row r="3" spans="1:7" s="37" customFormat="1" ht="35.25" customHeight="1" thickBot="1" x14ac:dyDescent="0.3">
      <c r="A3" s="38" t="s">
        <v>195</v>
      </c>
      <c r="B3" s="39"/>
      <c r="C3" s="39"/>
      <c r="D3" s="39"/>
      <c r="E3" s="39"/>
      <c r="F3" s="39"/>
      <c r="G3" s="40"/>
    </row>
    <row r="4" spans="1:7" s="32" customFormat="1" ht="16.5" thickBot="1" x14ac:dyDescent="0.3">
      <c r="A4" s="49" t="s">
        <v>194</v>
      </c>
      <c r="B4" s="50"/>
      <c r="C4" s="36" t="s">
        <v>193</v>
      </c>
      <c r="D4" s="35" t="s">
        <v>192</v>
      </c>
      <c r="E4" s="35" t="s">
        <v>191</v>
      </c>
      <c r="F4" s="34" t="s">
        <v>190</v>
      </c>
      <c r="G4" s="33" t="s">
        <v>189</v>
      </c>
    </row>
    <row r="5" spans="1:7" x14ac:dyDescent="0.25">
      <c r="A5" s="46" t="s">
        <v>188</v>
      </c>
      <c r="B5" s="24"/>
      <c r="C5" s="23" t="s">
        <v>187</v>
      </c>
      <c r="D5" s="22"/>
      <c r="E5" s="22"/>
      <c r="F5" s="21"/>
      <c r="G5" s="20"/>
    </row>
    <row r="6" spans="1:7" x14ac:dyDescent="0.25">
      <c r="A6" s="47"/>
      <c r="B6" s="19" t="s">
        <v>186</v>
      </c>
      <c r="C6" s="18" t="s">
        <v>185</v>
      </c>
      <c r="D6" s="17" t="s">
        <v>50</v>
      </c>
      <c r="E6" s="17">
        <v>1</v>
      </c>
      <c r="F6" s="16"/>
      <c r="G6" s="15">
        <f t="shared" ref="G6:G12" si="0">E6*F6</f>
        <v>0</v>
      </c>
    </row>
    <row r="7" spans="1:7" x14ac:dyDescent="0.25">
      <c r="A7" s="47"/>
      <c r="B7" s="19" t="s">
        <v>184</v>
      </c>
      <c r="C7" s="18" t="s">
        <v>183</v>
      </c>
      <c r="D7" s="17" t="s">
        <v>50</v>
      </c>
      <c r="E7" s="17">
        <v>1</v>
      </c>
      <c r="F7" s="16"/>
      <c r="G7" s="15">
        <f t="shared" si="0"/>
        <v>0</v>
      </c>
    </row>
    <row r="8" spans="1:7" x14ac:dyDescent="0.25">
      <c r="A8" s="47"/>
      <c r="B8" s="19" t="s">
        <v>182</v>
      </c>
      <c r="C8" s="18" t="s">
        <v>181</v>
      </c>
      <c r="D8" s="17" t="s">
        <v>50</v>
      </c>
      <c r="E8" s="17">
        <v>1</v>
      </c>
      <c r="F8" s="16"/>
      <c r="G8" s="15">
        <f t="shared" si="0"/>
        <v>0</v>
      </c>
    </row>
    <row r="9" spans="1:7" x14ac:dyDescent="0.25">
      <c r="A9" s="47"/>
      <c r="B9" s="19" t="s">
        <v>180</v>
      </c>
      <c r="C9" s="18" t="s">
        <v>179</v>
      </c>
      <c r="D9" s="17" t="s">
        <v>50</v>
      </c>
      <c r="E9" s="17">
        <v>1</v>
      </c>
      <c r="F9" s="16"/>
      <c r="G9" s="15">
        <f t="shared" si="0"/>
        <v>0</v>
      </c>
    </row>
    <row r="10" spans="1:7" ht="30" x14ac:dyDescent="0.25">
      <c r="A10" s="47"/>
      <c r="B10" s="19" t="s">
        <v>178</v>
      </c>
      <c r="C10" s="18" t="s">
        <v>177</v>
      </c>
      <c r="D10" s="17" t="s">
        <v>50</v>
      </c>
      <c r="E10" s="17">
        <v>1</v>
      </c>
      <c r="F10" s="16"/>
      <c r="G10" s="15">
        <f t="shared" si="0"/>
        <v>0</v>
      </c>
    </row>
    <row r="11" spans="1:7" x14ac:dyDescent="0.25">
      <c r="A11" s="47"/>
      <c r="B11" s="19" t="s">
        <v>176</v>
      </c>
      <c r="C11" s="18" t="s">
        <v>175</v>
      </c>
      <c r="D11" s="17" t="s">
        <v>50</v>
      </c>
      <c r="E11" s="17">
        <v>1</v>
      </c>
      <c r="F11" s="16"/>
      <c r="G11" s="15">
        <f t="shared" si="0"/>
        <v>0</v>
      </c>
    </row>
    <row r="12" spans="1:7" ht="15.75" thickBot="1" x14ac:dyDescent="0.3">
      <c r="A12" s="48"/>
      <c r="B12" s="14" t="s">
        <v>174</v>
      </c>
      <c r="C12" s="13" t="s">
        <v>173</v>
      </c>
      <c r="D12" s="12" t="s">
        <v>1</v>
      </c>
      <c r="E12" s="12">
        <v>6</v>
      </c>
      <c r="F12" s="11"/>
      <c r="G12" s="10">
        <f t="shared" si="0"/>
        <v>0</v>
      </c>
    </row>
    <row r="13" spans="1:7" x14ac:dyDescent="0.25">
      <c r="A13" s="46" t="s">
        <v>172</v>
      </c>
      <c r="B13" s="24"/>
      <c r="C13" s="23" t="s">
        <v>171</v>
      </c>
      <c r="D13" s="22"/>
      <c r="E13" s="22"/>
      <c r="F13" s="21"/>
      <c r="G13" s="20"/>
    </row>
    <row r="14" spans="1:7" ht="16.5" customHeight="1" x14ac:dyDescent="0.25">
      <c r="A14" s="47"/>
      <c r="B14" s="19" t="s">
        <v>170</v>
      </c>
      <c r="C14" s="18" t="s">
        <v>197</v>
      </c>
      <c r="D14" s="17" t="s">
        <v>115</v>
      </c>
      <c r="E14" s="17">
        <v>55</v>
      </c>
      <c r="F14" s="16"/>
      <c r="G14" s="15">
        <f t="shared" ref="G14:G19" si="1">E14*F14</f>
        <v>0</v>
      </c>
    </row>
    <row r="15" spans="1:7" x14ac:dyDescent="0.25">
      <c r="A15" s="47"/>
      <c r="B15" s="19" t="s">
        <v>169</v>
      </c>
      <c r="C15" s="18" t="s">
        <v>198</v>
      </c>
      <c r="D15" s="17" t="s">
        <v>1</v>
      </c>
      <c r="E15" s="17">
        <v>1</v>
      </c>
      <c r="F15" s="16"/>
      <c r="G15" s="15">
        <f t="shared" si="1"/>
        <v>0</v>
      </c>
    </row>
    <row r="16" spans="1:7" x14ac:dyDescent="0.25">
      <c r="A16" s="47"/>
      <c r="B16" s="19" t="s">
        <v>168</v>
      </c>
      <c r="C16" s="18" t="s">
        <v>199</v>
      </c>
      <c r="D16" s="17" t="s">
        <v>115</v>
      </c>
      <c r="E16" s="17">
        <v>40</v>
      </c>
      <c r="F16" s="16"/>
      <c r="G16" s="15">
        <f t="shared" si="1"/>
        <v>0</v>
      </c>
    </row>
    <row r="17" spans="1:7" x14ac:dyDescent="0.25">
      <c r="A17" s="47"/>
      <c r="B17" s="19" t="s">
        <v>167</v>
      </c>
      <c r="C17" s="18" t="s">
        <v>166</v>
      </c>
      <c r="D17" s="17" t="s">
        <v>50</v>
      </c>
      <c r="E17" s="17">
        <v>1</v>
      </c>
      <c r="F17" s="16"/>
      <c r="G17" s="15">
        <f t="shared" si="1"/>
        <v>0</v>
      </c>
    </row>
    <row r="18" spans="1:7" x14ac:dyDescent="0.25">
      <c r="A18" s="47"/>
      <c r="B18" s="19" t="s">
        <v>165</v>
      </c>
      <c r="C18" s="18" t="s">
        <v>164</v>
      </c>
      <c r="D18" s="17" t="s">
        <v>1</v>
      </c>
      <c r="E18" s="17">
        <v>26</v>
      </c>
      <c r="F18" s="16"/>
      <c r="G18" s="15">
        <f t="shared" si="1"/>
        <v>0</v>
      </c>
    </row>
    <row r="19" spans="1:7" ht="15.75" thickBot="1" x14ac:dyDescent="0.3">
      <c r="A19" s="48"/>
      <c r="B19" s="31" t="s">
        <v>163</v>
      </c>
      <c r="C19" s="13" t="s">
        <v>162</v>
      </c>
      <c r="D19" s="12" t="s">
        <v>1</v>
      </c>
      <c r="E19" s="12">
        <v>12</v>
      </c>
      <c r="F19" s="11"/>
      <c r="G19" s="10">
        <f t="shared" si="1"/>
        <v>0</v>
      </c>
    </row>
    <row r="20" spans="1:7" x14ac:dyDescent="0.25">
      <c r="A20" s="46" t="s">
        <v>161</v>
      </c>
      <c r="B20" s="24"/>
      <c r="C20" s="23" t="s">
        <v>160</v>
      </c>
      <c r="D20" s="22"/>
      <c r="E20" s="22"/>
      <c r="F20" s="21"/>
      <c r="G20" s="20"/>
    </row>
    <row r="21" spans="1:7" x14ac:dyDescent="0.25">
      <c r="A21" s="47"/>
      <c r="B21" s="19" t="s">
        <v>159</v>
      </c>
      <c r="C21" s="18" t="s">
        <v>158</v>
      </c>
      <c r="D21" s="17" t="s">
        <v>50</v>
      </c>
      <c r="E21" s="17">
        <v>1</v>
      </c>
      <c r="F21" s="16"/>
      <c r="G21" s="15">
        <f t="shared" ref="G21:G27" si="2">E21*F21</f>
        <v>0</v>
      </c>
    </row>
    <row r="22" spans="1:7" ht="39.75" customHeight="1" x14ac:dyDescent="0.25">
      <c r="A22" s="47"/>
      <c r="B22" s="19" t="s">
        <v>157</v>
      </c>
      <c r="C22" s="18" t="s">
        <v>156</v>
      </c>
      <c r="D22" s="17" t="s">
        <v>1</v>
      </c>
      <c r="E22" s="17">
        <v>6</v>
      </c>
      <c r="F22" s="16"/>
      <c r="G22" s="15">
        <f t="shared" si="2"/>
        <v>0</v>
      </c>
    </row>
    <row r="23" spans="1:7" x14ac:dyDescent="0.25">
      <c r="A23" s="47"/>
      <c r="B23" s="19" t="s">
        <v>155</v>
      </c>
      <c r="C23" s="18" t="s">
        <v>154</v>
      </c>
      <c r="D23" s="17" t="s">
        <v>1</v>
      </c>
      <c r="E23" s="17">
        <v>6</v>
      </c>
      <c r="F23" s="16"/>
      <c r="G23" s="15">
        <f t="shared" si="2"/>
        <v>0</v>
      </c>
    </row>
    <row r="24" spans="1:7" x14ac:dyDescent="0.25">
      <c r="A24" s="47"/>
      <c r="B24" s="19" t="s">
        <v>153</v>
      </c>
      <c r="C24" s="18" t="s">
        <v>152</v>
      </c>
      <c r="D24" s="17" t="s">
        <v>1</v>
      </c>
      <c r="E24" s="17">
        <v>6</v>
      </c>
      <c r="F24" s="16"/>
      <c r="G24" s="15">
        <f t="shared" si="2"/>
        <v>0</v>
      </c>
    </row>
    <row r="25" spans="1:7" ht="30" x14ac:dyDescent="0.25">
      <c r="A25" s="47"/>
      <c r="B25" s="19" t="s">
        <v>151</v>
      </c>
      <c r="C25" s="18" t="s">
        <v>150</v>
      </c>
      <c r="D25" s="17" t="s">
        <v>1</v>
      </c>
      <c r="E25" s="17">
        <v>6</v>
      </c>
      <c r="F25" s="16"/>
      <c r="G25" s="15">
        <f t="shared" si="2"/>
        <v>0</v>
      </c>
    </row>
    <row r="26" spans="1:7" x14ac:dyDescent="0.25">
      <c r="A26" s="47"/>
      <c r="B26" s="19" t="s">
        <v>149</v>
      </c>
      <c r="C26" s="18" t="s">
        <v>148</v>
      </c>
      <c r="D26" s="17" t="s">
        <v>1</v>
      </c>
      <c r="E26" s="17">
        <v>6</v>
      </c>
      <c r="F26" s="16"/>
      <c r="G26" s="15">
        <f t="shared" si="2"/>
        <v>0</v>
      </c>
    </row>
    <row r="27" spans="1:7" ht="30" x14ac:dyDescent="0.25">
      <c r="A27" s="47"/>
      <c r="B27" s="19" t="s">
        <v>147</v>
      </c>
      <c r="C27" s="18" t="s">
        <v>146</v>
      </c>
      <c r="D27" s="17" t="s">
        <v>115</v>
      </c>
      <c r="E27" s="17">
        <v>200</v>
      </c>
      <c r="F27" s="16"/>
      <c r="G27" s="15">
        <f t="shared" si="2"/>
        <v>0</v>
      </c>
    </row>
    <row r="28" spans="1:7" x14ac:dyDescent="0.25">
      <c r="A28" s="47"/>
      <c r="B28" s="19" t="s">
        <v>145</v>
      </c>
      <c r="C28" s="18" t="s">
        <v>144</v>
      </c>
      <c r="D28" s="17" t="s">
        <v>1</v>
      </c>
      <c r="E28" s="17"/>
      <c r="F28" s="16"/>
      <c r="G28" s="15"/>
    </row>
    <row r="29" spans="1:7" ht="30" x14ac:dyDescent="0.25">
      <c r="A29" s="47"/>
      <c r="B29" s="19" t="s">
        <v>143</v>
      </c>
      <c r="C29" s="18" t="s">
        <v>142</v>
      </c>
      <c r="D29" s="17" t="s">
        <v>115</v>
      </c>
      <c r="E29" s="17">
        <v>200</v>
      </c>
      <c r="F29" s="16"/>
      <c r="G29" s="15">
        <f t="shared" ref="G29:G42" si="3">E29*F29</f>
        <v>0</v>
      </c>
    </row>
    <row r="30" spans="1:7" ht="30" x14ac:dyDescent="0.25">
      <c r="A30" s="47"/>
      <c r="B30" s="19" t="s">
        <v>141</v>
      </c>
      <c r="C30" s="18" t="s">
        <v>140</v>
      </c>
      <c r="D30" s="17" t="s">
        <v>115</v>
      </c>
      <c r="E30" s="17">
        <v>200</v>
      </c>
      <c r="F30" s="16"/>
      <c r="G30" s="15">
        <f t="shared" si="3"/>
        <v>0</v>
      </c>
    </row>
    <row r="31" spans="1:7" ht="30" x14ac:dyDescent="0.25">
      <c r="A31" s="47"/>
      <c r="B31" s="19" t="s">
        <v>139</v>
      </c>
      <c r="C31" s="18" t="s">
        <v>138</v>
      </c>
      <c r="D31" s="17" t="s">
        <v>1</v>
      </c>
      <c r="E31" s="17">
        <v>1</v>
      </c>
      <c r="F31" s="16"/>
      <c r="G31" s="15">
        <f t="shared" si="3"/>
        <v>0</v>
      </c>
    </row>
    <row r="32" spans="1:7" ht="39" customHeight="1" x14ac:dyDescent="0.25">
      <c r="A32" s="47"/>
      <c r="B32" s="19" t="s">
        <v>137</v>
      </c>
      <c r="C32" s="18" t="s">
        <v>136</v>
      </c>
      <c r="D32" s="17" t="s">
        <v>50</v>
      </c>
      <c r="E32" s="17">
        <v>1</v>
      </c>
      <c r="F32" s="16"/>
      <c r="G32" s="15">
        <f t="shared" si="3"/>
        <v>0</v>
      </c>
    </row>
    <row r="33" spans="1:7" ht="51" customHeight="1" x14ac:dyDescent="0.25">
      <c r="A33" s="47"/>
      <c r="B33" s="19" t="s">
        <v>135</v>
      </c>
      <c r="C33" s="18" t="s">
        <v>134</v>
      </c>
      <c r="D33" s="17" t="s">
        <v>1</v>
      </c>
      <c r="E33" s="17">
        <v>2</v>
      </c>
      <c r="F33" s="16"/>
      <c r="G33" s="15">
        <f t="shared" si="3"/>
        <v>0</v>
      </c>
    </row>
    <row r="34" spans="1:7" ht="30" x14ac:dyDescent="0.25">
      <c r="A34" s="47"/>
      <c r="B34" s="19" t="s">
        <v>133</v>
      </c>
      <c r="C34" s="18" t="s">
        <v>132</v>
      </c>
      <c r="D34" s="17" t="s">
        <v>1</v>
      </c>
      <c r="E34" s="17">
        <v>2</v>
      </c>
      <c r="F34" s="16"/>
      <c r="G34" s="15">
        <f t="shared" si="3"/>
        <v>0</v>
      </c>
    </row>
    <row r="35" spans="1:7" x14ac:dyDescent="0.25">
      <c r="A35" s="47"/>
      <c r="B35" s="19" t="s">
        <v>131</v>
      </c>
      <c r="C35" s="18" t="s">
        <v>130</v>
      </c>
      <c r="D35" s="17" t="s">
        <v>1</v>
      </c>
      <c r="E35" s="17">
        <v>1</v>
      </c>
      <c r="F35" s="16"/>
      <c r="G35" s="15">
        <f t="shared" si="3"/>
        <v>0</v>
      </c>
    </row>
    <row r="36" spans="1:7" ht="45" x14ac:dyDescent="0.25">
      <c r="A36" s="47"/>
      <c r="B36" s="19" t="s">
        <v>129</v>
      </c>
      <c r="C36" s="18" t="s">
        <v>128</v>
      </c>
      <c r="D36" s="17" t="s">
        <v>1</v>
      </c>
      <c r="E36" s="17">
        <v>1</v>
      </c>
      <c r="F36" s="16"/>
      <c r="G36" s="15">
        <f t="shared" si="3"/>
        <v>0</v>
      </c>
    </row>
    <row r="37" spans="1:7" ht="35.25" customHeight="1" x14ac:dyDescent="0.25">
      <c r="A37" s="47"/>
      <c r="B37" s="19" t="s">
        <v>127</v>
      </c>
      <c r="C37" s="18" t="s">
        <v>126</v>
      </c>
      <c r="D37" s="51" t="s">
        <v>1</v>
      </c>
      <c r="E37" s="51">
        <v>1</v>
      </c>
      <c r="F37" s="16"/>
      <c r="G37" s="15">
        <f t="shared" si="3"/>
        <v>0</v>
      </c>
    </row>
    <row r="38" spans="1:7" ht="30" x14ac:dyDescent="0.25">
      <c r="A38" s="47"/>
      <c r="B38" s="19" t="s">
        <v>125</v>
      </c>
      <c r="C38" s="18" t="s">
        <v>124</v>
      </c>
      <c r="D38" s="17" t="s">
        <v>1</v>
      </c>
      <c r="E38" s="17">
        <v>52</v>
      </c>
      <c r="F38" s="16"/>
      <c r="G38" s="15">
        <f t="shared" si="3"/>
        <v>0</v>
      </c>
    </row>
    <row r="39" spans="1:7" ht="30" x14ac:dyDescent="0.25">
      <c r="A39" s="47"/>
      <c r="B39" s="19" t="s">
        <v>123</v>
      </c>
      <c r="C39" s="18" t="s">
        <v>122</v>
      </c>
      <c r="D39" s="17" t="s">
        <v>1</v>
      </c>
      <c r="E39" s="17">
        <v>28</v>
      </c>
      <c r="F39" s="16"/>
      <c r="G39" s="15">
        <f t="shared" si="3"/>
        <v>0</v>
      </c>
    </row>
    <row r="40" spans="1:7" ht="23.25" customHeight="1" x14ac:dyDescent="0.25">
      <c r="A40" s="47"/>
      <c r="B40" s="19" t="s">
        <v>121</v>
      </c>
      <c r="C40" s="18" t="s">
        <v>120</v>
      </c>
      <c r="D40" s="17" t="s">
        <v>1</v>
      </c>
      <c r="E40" s="17">
        <v>80</v>
      </c>
      <c r="F40" s="16"/>
      <c r="G40" s="15">
        <f t="shared" si="3"/>
        <v>0</v>
      </c>
    </row>
    <row r="41" spans="1:7" ht="37.5" customHeight="1" x14ac:dyDescent="0.25">
      <c r="A41" s="47"/>
      <c r="B41" s="19" t="s">
        <v>119</v>
      </c>
      <c r="C41" s="18" t="s">
        <v>118</v>
      </c>
      <c r="D41" s="17" t="s">
        <v>115</v>
      </c>
      <c r="E41" s="17">
        <v>400</v>
      </c>
      <c r="F41" s="16"/>
      <c r="G41" s="15">
        <f t="shared" si="3"/>
        <v>0</v>
      </c>
    </row>
    <row r="42" spans="1:7" ht="30.75" thickBot="1" x14ac:dyDescent="0.3">
      <c r="A42" s="48"/>
      <c r="B42" s="14" t="s">
        <v>117</v>
      </c>
      <c r="C42" s="13" t="s">
        <v>116</v>
      </c>
      <c r="D42" s="12" t="s">
        <v>115</v>
      </c>
      <c r="E42" s="12">
        <v>270</v>
      </c>
      <c r="F42" s="11"/>
      <c r="G42" s="10">
        <f t="shared" si="3"/>
        <v>0</v>
      </c>
    </row>
    <row r="43" spans="1:7" x14ac:dyDescent="0.25">
      <c r="A43" s="46" t="s">
        <v>114</v>
      </c>
      <c r="B43" s="24"/>
      <c r="C43" s="23" t="s">
        <v>113</v>
      </c>
      <c r="D43" s="22"/>
      <c r="E43" s="22"/>
      <c r="F43" s="21"/>
      <c r="G43" s="20"/>
    </row>
    <row r="44" spans="1:7" ht="15.75" thickBot="1" x14ac:dyDescent="0.3">
      <c r="A44" s="47"/>
      <c r="B44" s="19" t="s">
        <v>112</v>
      </c>
      <c r="C44" s="18" t="s">
        <v>111</v>
      </c>
      <c r="D44" s="17" t="s">
        <v>75</v>
      </c>
      <c r="E44" s="17">
        <v>1</v>
      </c>
      <c r="F44" s="16"/>
      <c r="G44" s="15">
        <f>E44*F44</f>
        <v>0</v>
      </c>
    </row>
    <row r="45" spans="1:7" x14ac:dyDescent="0.25">
      <c r="A45" s="46" t="s">
        <v>110</v>
      </c>
      <c r="B45" s="24"/>
      <c r="C45" s="23" t="s">
        <v>109</v>
      </c>
      <c r="D45" s="22"/>
      <c r="E45" s="22"/>
      <c r="F45" s="21"/>
      <c r="G45" s="20"/>
    </row>
    <row r="46" spans="1:7" x14ac:dyDescent="0.25">
      <c r="A46" s="47"/>
      <c r="B46" s="19" t="s">
        <v>108</v>
      </c>
      <c r="C46" s="18" t="s">
        <v>107</v>
      </c>
      <c r="D46" s="17" t="s">
        <v>1</v>
      </c>
      <c r="E46" s="17">
        <v>6</v>
      </c>
      <c r="F46" s="16"/>
      <c r="G46" s="15">
        <f t="shared" ref="G46:G54" si="4">E46*F46</f>
        <v>0</v>
      </c>
    </row>
    <row r="47" spans="1:7" ht="30.75" customHeight="1" x14ac:dyDescent="0.25">
      <c r="A47" s="47"/>
      <c r="B47" s="19" t="s">
        <v>106</v>
      </c>
      <c r="C47" s="18" t="s">
        <v>105</v>
      </c>
      <c r="D47" s="17" t="s">
        <v>1</v>
      </c>
      <c r="E47" s="17">
        <v>24</v>
      </c>
      <c r="F47" s="16"/>
      <c r="G47" s="15">
        <f t="shared" si="4"/>
        <v>0</v>
      </c>
    </row>
    <row r="48" spans="1:7" ht="20.25" customHeight="1" x14ac:dyDescent="0.25">
      <c r="A48" s="47"/>
      <c r="B48" s="19" t="s">
        <v>104</v>
      </c>
      <c r="C48" s="18" t="s">
        <v>103</v>
      </c>
      <c r="D48" s="17" t="s">
        <v>1</v>
      </c>
      <c r="E48" s="17">
        <v>18</v>
      </c>
      <c r="F48" s="16"/>
      <c r="G48" s="15">
        <f t="shared" si="4"/>
        <v>0</v>
      </c>
    </row>
    <row r="49" spans="1:7" x14ac:dyDescent="0.25">
      <c r="A49" s="47"/>
      <c r="B49" s="19" t="s">
        <v>102</v>
      </c>
      <c r="C49" s="18" t="s">
        <v>101</v>
      </c>
      <c r="D49" s="17" t="s">
        <v>1</v>
      </c>
      <c r="E49" s="17">
        <v>465</v>
      </c>
      <c r="F49" s="16"/>
      <c r="G49" s="15">
        <f t="shared" si="4"/>
        <v>0</v>
      </c>
    </row>
    <row r="50" spans="1:7" x14ac:dyDescent="0.25">
      <c r="A50" s="47"/>
      <c r="B50" s="19" t="s">
        <v>100</v>
      </c>
      <c r="C50" s="18" t="s">
        <v>99</v>
      </c>
      <c r="D50" s="17" t="s">
        <v>1</v>
      </c>
      <c r="E50" s="17">
        <v>36</v>
      </c>
      <c r="F50" s="16"/>
      <c r="G50" s="15">
        <f t="shared" si="4"/>
        <v>0</v>
      </c>
    </row>
    <row r="51" spans="1:7" x14ac:dyDescent="0.25">
      <c r="A51" s="47"/>
      <c r="B51" s="19" t="s">
        <v>98</v>
      </c>
      <c r="C51" s="18" t="s">
        <v>97</v>
      </c>
      <c r="D51" s="17" t="s">
        <v>59</v>
      </c>
      <c r="E51" s="17">
        <v>31</v>
      </c>
      <c r="F51" s="16"/>
      <c r="G51" s="15">
        <f t="shared" si="4"/>
        <v>0</v>
      </c>
    </row>
    <row r="52" spans="1:7" ht="30" x14ac:dyDescent="0.25">
      <c r="A52" s="47"/>
      <c r="B52" s="19" t="s">
        <v>96</v>
      </c>
      <c r="C52" s="18" t="s">
        <v>95</v>
      </c>
      <c r="D52" s="17" t="s">
        <v>1</v>
      </c>
      <c r="E52" s="17">
        <v>12</v>
      </c>
      <c r="F52" s="16"/>
      <c r="G52" s="15">
        <f t="shared" si="4"/>
        <v>0</v>
      </c>
    </row>
    <row r="53" spans="1:7" x14ac:dyDescent="0.25">
      <c r="A53" s="47"/>
      <c r="B53" s="19" t="s">
        <v>94</v>
      </c>
      <c r="C53" s="18" t="s">
        <v>93</v>
      </c>
      <c r="D53" s="17" t="s">
        <v>78</v>
      </c>
      <c r="E53" s="17">
        <v>31</v>
      </c>
      <c r="F53" s="16"/>
      <c r="G53" s="15">
        <f t="shared" si="4"/>
        <v>0</v>
      </c>
    </row>
    <row r="54" spans="1:7" ht="15.75" thickBot="1" x14ac:dyDescent="0.3">
      <c r="A54" s="47"/>
      <c r="B54" s="19" t="s">
        <v>92</v>
      </c>
      <c r="C54" s="18" t="s">
        <v>91</v>
      </c>
      <c r="D54" s="17" t="s">
        <v>1</v>
      </c>
      <c r="E54" s="17">
        <v>31</v>
      </c>
      <c r="F54" s="16"/>
      <c r="G54" s="15">
        <f t="shared" si="4"/>
        <v>0</v>
      </c>
    </row>
    <row r="55" spans="1:7" ht="15.75" hidden="1" customHeight="1" x14ac:dyDescent="0.25">
      <c r="A55" s="47"/>
      <c r="B55" s="19"/>
      <c r="C55" s="18"/>
      <c r="D55" s="17"/>
      <c r="E55" s="17"/>
      <c r="F55" s="16"/>
      <c r="G55" s="15"/>
    </row>
    <row r="56" spans="1:7" ht="15.75" hidden="1" thickBot="1" x14ac:dyDescent="0.3">
      <c r="A56" s="48"/>
      <c r="B56" s="14"/>
      <c r="C56" s="13"/>
      <c r="D56" s="12"/>
      <c r="E56" s="12"/>
      <c r="F56" s="11"/>
      <c r="G56" s="10"/>
    </row>
    <row r="57" spans="1:7" x14ac:dyDescent="0.25">
      <c r="A57" s="46" t="s">
        <v>90</v>
      </c>
      <c r="B57" s="24"/>
      <c r="C57" s="23" t="s">
        <v>89</v>
      </c>
      <c r="D57" s="22"/>
      <c r="E57" s="22"/>
      <c r="F57" s="21"/>
      <c r="G57" s="20"/>
    </row>
    <row r="58" spans="1:7" ht="32.25" x14ac:dyDescent="0.25">
      <c r="A58" s="47"/>
      <c r="B58" s="19" t="s">
        <v>88</v>
      </c>
      <c r="C58" s="18" t="s">
        <v>87</v>
      </c>
      <c r="D58" s="17" t="s">
        <v>75</v>
      </c>
      <c r="E58" s="51">
        <v>48</v>
      </c>
      <c r="F58" s="16"/>
      <c r="G58" s="15">
        <f>E58*F58</f>
        <v>0</v>
      </c>
    </row>
    <row r="59" spans="1:7" x14ac:dyDescent="0.25">
      <c r="A59" s="47"/>
      <c r="B59" s="19" t="s">
        <v>86</v>
      </c>
      <c r="C59" s="18" t="s">
        <v>85</v>
      </c>
      <c r="D59" s="17" t="s">
        <v>59</v>
      </c>
      <c r="E59" s="17">
        <v>10</v>
      </c>
      <c r="F59" s="16"/>
      <c r="G59" s="15"/>
    </row>
    <row r="60" spans="1:7" x14ac:dyDescent="0.25">
      <c r="A60" s="47"/>
      <c r="B60" s="19" t="s">
        <v>84</v>
      </c>
      <c r="C60" s="18" t="s">
        <v>83</v>
      </c>
      <c r="D60" s="17" t="s">
        <v>75</v>
      </c>
      <c r="E60" s="51">
        <v>48</v>
      </c>
      <c r="F60" s="16"/>
      <c r="G60" s="15">
        <f>E60*F60</f>
        <v>0</v>
      </c>
    </row>
    <row r="61" spans="1:7" x14ac:dyDescent="0.25">
      <c r="A61" s="47"/>
      <c r="B61" s="19" t="s">
        <v>82</v>
      </c>
      <c r="C61" s="18" t="s">
        <v>81</v>
      </c>
      <c r="D61" s="17" t="s">
        <v>75</v>
      </c>
      <c r="E61" s="51">
        <v>48</v>
      </c>
      <c r="F61" s="16"/>
      <c r="G61" s="15">
        <f>E61*F61</f>
        <v>0</v>
      </c>
    </row>
    <row r="62" spans="1:7" x14ac:dyDescent="0.25">
      <c r="A62" s="47"/>
      <c r="B62" s="19" t="s">
        <v>80</v>
      </c>
      <c r="C62" s="18" t="s">
        <v>79</v>
      </c>
      <c r="D62" s="17" t="s">
        <v>78</v>
      </c>
      <c r="E62" s="17">
        <v>1</v>
      </c>
      <c r="F62" s="16"/>
      <c r="G62" s="15">
        <f>E62*F62</f>
        <v>0</v>
      </c>
    </row>
    <row r="63" spans="1:7" ht="15.75" thickBot="1" x14ac:dyDescent="0.3">
      <c r="A63" s="48"/>
      <c r="B63" s="14" t="s">
        <v>77</v>
      </c>
      <c r="C63" s="13" t="s">
        <v>76</v>
      </c>
      <c r="D63" s="12" t="s">
        <v>75</v>
      </c>
      <c r="E63" s="52">
        <v>48</v>
      </c>
      <c r="F63" s="11"/>
      <c r="G63" s="10">
        <f>E63*F63</f>
        <v>0</v>
      </c>
    </row>
    <row r="64" spans="1:7" x14ac:dyDescent="0.25">
      <c r="A64" s="46" t="s">
        <v>74</v>
      </c>
      <c r="B64" s="24"/>
      <c r="C64" s="23" t="s">
        <v>73</v>
      </c>
      <c r="D64" s="22"/>
      <c r="E64" s="22"/>
      <c r="F64" s="21"/>
      <c r="G64" s="20"/>
    </row>
    <row r="65" spans="1:7" ht="30" x14ac:dyDescent="0.25">
      <c r="A65" s="47"/>
      <c r="B65" s="19" t="s">
        <v>72</v>
      </c>
      <c r="C65" s="18" t="s">
        <v>71</v>
      </c>
      <c r="D65" s="17" t="s">
        <v>1</v>
      </c>
      <c r="E65" s="17">
        <v>9</v>
      </c>
      <c r="F65" s="16"/>
      <c r="G65" s="15">
        <f t="shared" ref="G65:G77" si="5">E65*F65</f>
        <v>0</v>
      </c>
    </row>
    <row r="66" spans="1:7" x14ac:dyDescent="0.25">
      <c r="A66" s="47"/>
      <c r="B66" s="19" t="s">
        <v>70</v>
      </c>
      <c r="C66" s="18" t="s">
        <v>69</v>
      </c>
      <c r="D66" s="17" t="s">
        <v>1</v>
      </c>
      <c r="E66" s="17">
        <f>6*52*4</f>
        <v>1248</v>
      </c>
      <c r="F66" s="16"/>
      <c r="G66" s="15">
        <f t="shared" si="5"/>
        <v>0</v>
      </c>
    </row>
    <row r="67" spans="1:7" x14ac:dyDescent="0.25">
      <c r="A67" s="47"/>
      <c r="B67" s="19" t="s">
        <v>68</v>
      </c>
      <c r="C67" s="18" t="s">
        <v>67</v>
      </c>
      <c r="D67" s="17" t="s">
        <v>1</v>
      </c>
      <c r="E67" s="17">
        <f>9*16</f>
        <v>144</v>
      </c>
      <c r="F67" s="16"/>
      <c r="G67" s="15">
        <f t="shared" si="5"/>
        <v>0</v>
      </c>
    </row>
    <row r="68" spans="1:7" ht="30" x14ac:dyDescent="0.25">
      <c r="A68" s="47"/>
      <c r="B68" s="19" t="s">
        <v>66</v>
      </c>
      <c r="C68" s="18" t="s">
        <v>65</v>
      </c>
      <c r="D68" s="17" t="s">
        <v>1</v>
      </c>
      <c r="E68" s="17">
        <f>6*48</f>
        <v>288</v>
      </c>
      <c r="F68" s="16"/>
      <c r="G68" s="15">
        <f t="shared" si="5"/>
        <v>0</v>
      </c>
    </row>
    <row r="69" spans="1:7" ht="30" x14ac:dyDescent="0.25">
      <c r="A69" s="47"/>
      <c r="B69" s="19" t="s">
        <v>200</v>
      </c>
      <c r="C69" s="18" t="s">
        <v>64</v>
      </c>
      <c r="D69" s="17" t="s">
        <v>1</v>
      </c>
      <c r="E69" s="17">
        <f>9*16</f>
        <v>144</v>
      </c>
      <c r="F69" s="16"/>
      <c r="G69" s="15">
        <f t="shared" si="5"/>
        <v>0</v>
      </c>
    </row>
    <row r="70" spans="1:7" x14ac:dyDescent="0.25">
      <c r="A70" s="47"/>
      <c r="B70" s="19" t="s">
        <v>63</v>
      </c>
      <c r="C70" s="18" t="s">
        <v>62</v>
      </c>
      <c r="D70" s="17" t="s">
        <v>59</v>
      </c>
      <c r="E70" s="17">
        <v>4</v>
      </c>
      <c r="F70" s="16"/>
      <c r="G70" s="15">
        <f t="shared" si="5"/>
        <v>0</v>
      </c>
    </row>
    <row r="71" spans="1:7" ht="30" x14ac:dyDescent="0.25">
      <c r="A71" s="47"/>
      <c r="B71" s="19" t="s">
        <v>61</v>
      </c>
      <c r="C71" s="18" t="s">
        <v>60</v>
      </c>
      <c r="D71" s="17" t="s">
        <v>59</v>
      </c>
      <c r="E71" s="17">
        <v>4</v>
      </c>
      <c r="F71" s="16"/>
      <c r="G71" s="15">
        <f t="shared" si="5"/>
        <v>0</v>
      </c>
    </row>
    <row r="72" spans="1:7" x14ac:dyDescent="0.25">
      <c r="A72" s="47"/>
      <c r="B72" s="19" t="s">
        <v>58</v>
      </c>
      <c r="C72" s="18" t="s">
        <v>57</v>
      </c>
      <c r="D72" s="17" t="s">
        <v>1</v>
      </c>
      <c r="E72" s="17">
        <v>48</v>
      </c>
      <c r="F72" s="16"/>
      <c r="G72" s="15">
        <f t="shared" si="5"/>
        <v>0</v>
      </c>
    </row>
    <row r="73" spans="1:7" ht="15.75" thickBot="1" x14ac:dyDescent="0.3">
      <c r="A73" s="48"/>
      <c r="B73" s="14" t="s">
        <v>56</v>
      </c>
      <c r="C73" s="13" t="s">
        <v>55</v>
      </c>
      <c r="D73" s="12" t="s">
        <v>1</v>
      </c>
      <c r="E73" s="12">
        <v>17</v>
      </c>
      <c r="F73" s="11"/>
      <c r="G73" s="10">
        <f t="shared" si="5"/>
        <v>0</v>
      </c>
    </row>
    <row r="74" spans="1:7" x14ac:dyDescent="0.25">
      <c r="A74" s="46" t="s">
        <v>54</v>
      </c>
      <c r="B74" s="24"/>
      <c r="C74" s="23" t="s">
        <v>53</v>
      </c>
      <c r="D74" s="22"/>
      <c r="E74" s="22"/>
      <c r="F74" s="21"/>
      <c r="G74" s="20">
        <f t="shared" si="5"/>
        <v>0</v>
      </c>
    </row>
    <row r="75" spans="1:7" ht="45" x14ac:dyDescent="0.25">
      <c r="A75" s="47"/>
      <c r="B75" s="19" t="s">
        <v>52</v>
      </c>
      <c r="C75" s="18" t="s">
        <v>51</v>
      </c>
      <c r="D75" s="17" t="s">
        <v>50</v>
      </c>
      <c r="E75" s="17">
        <v>1</v>
      </c>
      <c r="F75" s="16"/>
      <c r="G75" s="15">
        <f t="shared" si="5"/>
        <v>0</v>
      </c>
    </row>
    <row r="76" spans="1:7" x14ac:dyDescent="0.25">
      <c r="A76" s="47"/>
      <c r="B76" s="19" t="s">
        <v>49</v>
      </c>
      <c r="C76" s="16" t="s">
        <v>48</v>
      </c>
      <c r="D76" s="17" t="s">
        <v>1</v>
      </c>
      <c r="E76" s="17">
        <f>6+11</f>
        <v>17</v>
      </c>
      <c r="F76" s="16"/>
      <c r="G76" s="15">
        <f t="shared" si="5"/>
        <v>0</v>
      </c>
    </row>
    <row r="77" spans="1:7" ht="15.75" thickBot="1" x14ac:dyDescent="0.3">
      <c r="A77" s="48"/>
      <c r="B77" s="14" t="s">
        <v>47</v>
      </c>
      <c r="C77" s="11" t="s">
        <v>46</v>
      </c>
      <c r="D77" s="12" t="s">
        <v>1</v>
      </c>
      <c r="E77" s="12">
        <v>80</v>
      </c>
      <c r="F77" s="11"/>
      <c r="G77" s="10">
        <f t="shared" si="5"/>
        <v>0</v>
      </c>
    </row>
    <row r="78" spans="1:7" x14ac:dyDescent="0.25">
      <c r="A78" s="46" t="s">
        <v>45</v>
      </c>
      <c r="B78" s="24"/>
      <c r="C78" s="23" t="s">
        <v>44</v>
      </c>
      <c r="D78" s="22"/>
      <c r="E78" s="22"/>
      <c r="F78" s="21"/>
      <c r="G78" s="20"/>
    </row>
    <row r="79" spans="1:7" ht="30" x14ac:dyDescent="0.25">
      <c r="A79" s="47"/>
      <c r="B79" s="19" t="s">
        <v>43</v>
      </c>
      <c r="C79" s="18" t="s">
        <v>42</v>
      </c>
      <c r="D79" s="17" t="s">
        <v>4</v>
      </c>
      <c r="E79" s="17">
        <v>1</v>
      </c>
      <c r="F79" s="16"/>
      <c r="G79" s="15">
        <f t="shared" ref="G79:G84" si="6">E79*F79</f>
        <v>0</v>
      </c>
    </row>
    <row r="80" spans="1:7" x14ac:dyDescent="0.25">
      <c r="A80" s="47"/>
      <c r="B80" s="19" t="s">
        <v>41</v>
      </c>
      <c r="C80" s="18" t="s">
        <v>40</v>
      </c>
      <c r="D80" s="17" t="s">
        <v>4</v>
      </c>
      <c r="E80" s="17">
        <v>1</v>
      </c>
      <c r="F80" s="16"/>
      <c r="G80" s="15">
        <f t="shared" si="6"/>
        <v>0</v>
      </c>
    </row>
    <row r="81" spans="1:7" x14ac:dyDescent="0.25">
      <c r="A81" s="47"/>
      <c r="B81" s="19" t="s">
        <v>39</v>
      </c>
      <c r="C81" s="18" t="s">
        <v>38</v>
      </c>
      <c r="D81" s="17" t="s">
        <v>4</v>
      </c>
      <c r="E81" s="17">
        <v>1</v>
      </c>
      <c r="F81" s="16"/>
      <c r="G81" s="15">
        <f t="shared" si="6"/>
        <v>0</v>
      </c>
    </row>
    <row r="82" spans="1:7" x14ac:dyDescent="0.25">
      <c r="A82" s="47"/>
      <c r="B82" s="19" t="s">
        <v>37</v>
      </c>
      <c r="C82" s="18" t="s">
        <v>36</v>
      </c>
      <c r="D82" s="17" t="s">
        <v>4</v>
      </c>
      <c r="E82" s="17">
        <v>1</v>
      </c>
      <c r="F82" s="16"/>
      <c r="G82" s="15">
        <f t="shared" si="6"/>
        <v>0</v>
      </c>
    </row>
    <row r="83" spans="1:7" ht="30" x14ac:dyDescent="0.25">
      <c r="A83" s="47"/>
      <c r="B83" s="19" t="s">
        <v>35</v>
      </c>
      <c r="C83" s="18" t="s">
        <v>34</v>
      </c>
      <c r="D83" s="17" t="s">
        <v>4</v>
      </c>
      <c r="E83" s="17">
        <v>1</v>
      </c>
      <c r="F83" s="16"/>
      <c r="G83" s="15">
        <f t="shared" si="6"/>
        <v>0</v>
      </c>
    </row>
    <row r="84" spans="1:7" ht="15.75" thickBot="1" x14ac:dyDescent="0.3">
      <c r="A84" s="48"/>
      <c r="B84" s="31" t="s">
        <v>33</v>
      </c>
      <c r="C84" s="11" t="s">
        <v>32</v>
      </c>
      <c r="D84" s="12" t="s">
        <v>4</v>
      </c>
      <c r="E84" s="12">
        <v>1</v>
      </c>
      <c r="F84" s="11"/>
      <c r="G84" s="10">
        <f t="shared" si="6"/>
        <v>0</v>
      </c>
    </row>
    <row r="85" spans="1:7" x14ac:dyDescent="0.25">
      <c r="A85" s="46" t="s">
        <v>31</v>
      </c>
      <c r="B85" s="24"/>
      <c r="C85" s="23" t="s">
        <v>30</v>
      </c>
      <c r="D85" s="22"/>
      <c r="E85" s="22"/>
      <c r="F85" s="21"/>
      <c r="G85" s="20"/>
    </row>
    <row r="86" spans="1:7" x14ac:dyDescent="0.25">
      <c r="A86" s="47"/>
      <c r="B86" s="19" t="s">
        <v>29</v>
      </c>
      <c r="C86" s="18" t="s">
        <v>28</v>
      </c>
      <c r="D86" s="17" t="s">
        <v>4</v>
      </c>
      <c r="E86" s="17">
        <v>1</v>
      </c>
      <c r="F86" s="16"/>
      <c r="G86" s="15">
        <f t="shared" ref="G86:G94" si="7">E86*F86</f>
        <v>0</v>
      </c>
    </row>
    <row r="87" spans="1:7" x14ac:dyDescent="0.25">
      <c r="A87" s="47"/>
      <c r="B87" s="19" t="s">
        <v>27</v>
      </c>
      <c r="C87" s="18" t="s">
        <v>26</v>
      </c>
      <c r="D87" s="17" t="s">
        <v>4</v>
      </c>
      <c r="E87" s="17">
        <v>1</v>
      </c>
      <c r="F87" s="16"/>
      <c r="G87" s="15">
        <f t="shared" si="7"/>
        <v>0</v>
      </c>
    </row>
    <row r="88" spans="1:7" ht="30" x14ac:dyDescent="0.25">
      <c r="A88" s="47"/>
      <c r="B88" s="19" t="s">
        <v>25</v>
      </c>
      <c r="C88" s="18" t="s">
        <v>24</v>
      </c>
      <c r="D88" s="17" t="s">
        <v>1</v>
      </c>
      <c r="E88" s="17">
        <v>12</v>
      </c>
      <c r="F88" s="16"/>
      <c r="G88" s="15">
        <f t="shared" si="7"/>
        <v>0</v>
      </c>
    </row>
    <row r="89" spans="1:7" ht="30" x14ac:dyDescent="0.25">
      <c r="A89" s="47"/>
      <c r="B89" s="19" t="s">
        <v>23</v>
      </c>
      <c r="C89" s="18" t="s">
        <v>22</v>
      </c>
      <c r="D89" s="17" t="s">
        <v>1</v>
      </c>
      <c r="E89" s="17">
        <v>1</v>
      </c>
      <c r="F89" s="16"/>
      <c r="G89" s="15">
        <f t="shared" si="7"/>
        <v>0</v>
      </c>
    </row>
    <row r="90" spans="1:7" x14ac:dyDescent="0.25">
      <c r="A90" s="47"/>
      <c r="B90" s="19" t="s">
        <v>21</v>
      </c>
      <c r="C90" s="18" t="s">
        <v>20</v>
      </c>
      <c r="D90" s="17" t="s">
        <v>1</v>
      </c>
      <c r="E90" s="17">
        <v>5</v>
      </c>
      <c r="F90" s="16"/>
      <c r="G90" s="15">
        <f t="shared" si="7"/>
        <v>0</v>
      </c>
    </row>
    <row r="91" spans="1:7" x14ac:dyDescent="0.25">
      <c r="A91" s="47"/>
      <c r="B91" s="19" t="s">
        <v>19</v>
      </c>
      <c r="C91" s="18" t="s">
        <v>18</v>
      </c>
      <c r="D91" s="17" t="s">
        <v>1</v>
      </c>
      <c r="E91" s="17">
        <v>2</v>
      </c>
      <c r="F91" s="16"/>
      <c r="G91" s="15">
        <f t="shared" si="7"/>
        <v>0</v>
      </c>
    </row>
    <row r="92" spans="1:7" ht="75" x14ac:dyDescent="0.25">
      <c r="A92" s="47"/>
      <c r="B92" s="19" t="s">
        <v>17</v>
      </c>
      <c r="C92" s="18" t="s">
        <v>16</v>
      </c>
      <c r="D92" s="17" t="s">
        <v>1</v>
      </c>
      <c r="E92" s="17">
        <v>5</v>
      </c>
      <c r="F92" s="16"/>
      <c r="G92" s="15">
        <f t="shared" si="7"/>
        <v>0</v>
      </c>
    </row>
    <row r="93" spans="1:7" s="25" customFormat="1" ht="30" x14ac:dyDescent="0.25">
      <c r="A93" s="47"/>
      <c r="B93" s="30" t="s">
        <v>15</v>
      </c>
      <c r="C93" s="29" t="s">
        <v>14</v>
      </c>
      <c r="D93" s="28" t="s">
        <v>1</v>
      </c>
      <c r="E93" s="28">
        <v>1</v>
      </c>
      <c r="F93" s="27"/>
      <c r="G93" s="26">
        <f t="shared" si="7"/>
        <v>0</v>
      </c>
    </row>
    <row r="94" spans="1:7" ht="16.5" customHeight="1" thickBot="1" x14ac:dyDescent="0.3">
      <c r="A94" s="48"/>
      <c r="B94" s="14" t="s">
        <v>13</v>
      </c>
      <c r="C94" s="13" t="s">
        <v>12</v>
      </c>
      <c r="D94" s="12" t="s">
        <v>1</v>
      </c>
      <c r="E94" s="12">
        <v>16</v>
      </c>
      <c r="F94" s="11"/>
      <c r="G94" s="10">
        <f t="shared" si="7"/>
        <v>0</v>
      </c>
    </row>
    <row r="95" spans="1:7" x14ac:dyDescent="0.25">
      <c r="A95" s="46" t="s">
        <v>11</v>
      </c>
      <c r="B95" s="24"/>
      <c r="C95" s="23" t="s">
        <v>10</v>
      </c>
      <c r="D95" s="22"/>
      <c r="E95" s="22"/>
      <c r="F95" s="21"/>
      <c r="G95" s="20"/>
    </row>
    <row r="96" spans="1:7" x14ac:dyDescent="0.25">
      <c r="A96" s="47"/>
      <c r="B96" s="19" t="s">
        <v>9</v>
      </c>
      <c r="C96" s="18" t="s">
        <v>8</v>
      </c>
      <c r="D96" s="17" t="s">
        <v>7</v>
      </c>
      <c r="E96" s="17">
        <v>4</v>
      </c>
      <c r="F96" s="16"/>
      <c r="G96" s="15">
        <f>E96*F96</f>
        <v>0</v>
      </c>
    </row>
    <row r="97" spans="1:7" x14ac:dyDescent="0.25">
      <c r="A97" s="47"/>
      <c r="B97" s="19" t="s">
        <v>6</v>
      </c>
      <c r="C97" s="18" t="s">
        <v>5</v>
      </c>
      <c r="D97" s="17" t="s">
        <v>4</v>
      </c>
      <c r="E97" s="17">
        <v>1</v>
      </c>
      <c r="F97" s="16"/>
      <c r="G97" s="15">
        <f>E97*F97</f>
        <v>0</v>
      </c>
    </row>
    <row r="98" spans="1:7" ht="15.75" thickBot="1" x14ac:dyDescent="0.3">
      <c r="A98" s="48"/>
      <c r="B98" s="14" t="s">
        <v>3</v>
      </c>
      <c r="C98" s="13" t="s">
        <v>2</v>
      </c>
      <c r="D98" s="12" t="s">
        <v>1</v>
      </c>
      <c r="E98" s="12">
        <v>1</v>
      </c>
      <c r="F98" s="11"/>
      <c r="G98" s="10">
        <f>E98*F98</f>
        <v>0</v>
      </c>
    </row>
    <row r="99" spans="1:7" s="7" customFormat="1" ht="26.25" customHeight="1" thickBot="1" x14ac:dyDescent="0.3">
      <c r="A99" s="44" t="s">
        <v>0</v>
      </c>
      <c r="B99" s="45"/>
      <c r="C99" s="45"/>
      <c r="D99" s="9"/>
      <c r="E99" s="9"/>
      <c r="F99" s="9"/>
      <c r="G99" s="8">
        <f>SUM(G6:G98)</f>
        <v>0</v>
      </c>
    </row>
  </sheetData>
  <customSheetViews>
    <customSheetView guid="{631D0866-59F9-40B3-BC9D-0A2190EFA550}" showPageBreaks="1" printArea="1" hiddenRows="1" view="pageBreakPreview">
      <selection activeCell="C10" sqref="C10"/>
      <pageMargins left="0.70866141732283472" right="0.70866141732283472" top="0.74803149606299213" bottom="0.74803149606299213" header="0.31496062992125984" footer="0.31496062992125984"/>
      <pageSetup paperSize="8" scale="70" orientation="portrait" r:id="rId1"/>
    </customSheetView>
    <customSheetView guid="{EA1D4DCF-7C9E-4B69-BB97-3ADE9A2C1EF0}" scale="85">
      <selection activeCell="C14" sqref="C14"/>
      <pageMargins left="0.70866141732283472" right="0.70866141732283472" top="0.74803149606299213" bottom="0.74803149606299213" header="0.31496062992125984" footer="0.31496062992125984"/>
      <pageSetup paperSize="8" scale="70" orientation="portrait" r:id="rId2"/>
    </customSheetView>
    <customSheetView guid="{EE64C6C6-7B90-4646-BD79-83F6B5E8B3FA}" showPageBreaks="1" printArea="1" hiddenRows="1" view="pageBreakPreview">
      <selection activeCell="D41" sqref="D41"/>
      <pageMargins left="0.70866141732283472" right="0.70866141732283472" top="0.74803149606299213" bottom="0.74803149606299213" header="0.31496062992125984" footer="0.31496062992125984"/>
      <pageSetup paperSize="8" scale="70" orientation="portrait" r:id="rId3"/>
    </customSheetView>
  </customSheetViews>
  <mergeCells count="15">
    <mergeCell ref="A3:G3"/>
    <mergeCell ref="A2:G2"/>
    <mergeCell ref="A99:C99"/>
    <mergeCell ref="A95:A98"/>
    <mergeCell ref="A85:A94"/>
    <mergeCell ref="A78:A84"/>
    <mergeCell ref="A74:A77"/>
    <mergeCell ref="A64:A73"/>
    <mergeCell ref="A57:A63"/>
    <mergeCell ref="A45:A56"/>
    <mergeCell ref="A43:A44"/>
    <mergeCell ref="A20:A42"/>
    <mergeCell ref="A13:A19"/>
    <mergeCell ref="A5:A12"/>
    <mergeCell ref="A4:B4"/>
  </mergeCells>
  <pageMargins left="0.70866141732283472" right="0.70866141732283472" top="0.74803149606299213" bottom="0.74803149606299213" header="0.31496062992125984" footer="0.31496062992125984"/>
  <pageSetup paperSize="8" scale="70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Költségvetés</vt:lpstr>
      <vt:lpstr>Költségvetés!Nyomtatási_terület</vt:lpstr>
    </vt:vector>
  </TitlesOfParts>
  <Company>MÁV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Kubinyi Zoltán</dc:creator>
  <cp:lastModifiedBy>Kubinyi Zoltán</cp:lastModifiedBy>
  <dcterms:created xsi:type="dcterms:W3CDTF">2017-06-27T15:37:04Z</dcterms:created>
  <dcterms:modified xsi:type="dcterms:W3CDTF">2018-05-22T09:35:31Z</dcterms:modified>
</cp:coreProperties>
</file>